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411 - D.1.4.1 ZTI – Domo..." sheetId="2" r:id="rId2"/>
    <sheet name="2412 - D.1.1 ASŘ – 1.PP" sheetId="3" r:id="rId3"/>
    <sheet name="2414 - D.1.4.1 ZTI – 1.PP" sheetId="4" r:id="rId4"/>
    <sheet name="2415 - D.1.4.3 VZT – 1.PP" sheetId="5" r:id="rId5"/>
    <sheet name="2416 - D.1.4.4 ELE – 1.PP" sheetId="6" r:id="rId6"/>
    <sheet name="2417 - D.1.1 ASŘ – 1.NP" sheetId="7" r:id="rId7"/>
    <sheet name="2418 - D.1.1 ASŘ – STŘECHA" sheetId="8" r:id="rId8"/>
    <sheet name="2429 - Vedlejší rozpočtov..." sheetId="9" r:id="rId9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'2411 - D.1.4.1 ZTI – Domo...'!$C$132:$K$344</definedName>
    <definedName name="_xlnm.Print_Area" localSheetId="1">'2411 - D.1.4.1 ZTI – Domo...'!$C$4:$J$76,'2411 - D.1.4.1 ZTI – Domo...'!$C$82:$J$114,'2411 - D.1.4.1 ZTI – Domo...'!$C$120:$K$344</definedName>
    <definedName name="_xlnm.Print_Titles" localSheetId="1">'2411 - D.1.4.1 ZTI – Domo...'!$132:$132</definedName>
    <definedName name="_xlnm._FilterDatabase" localSheetId="2" hidden="1">'2412 - D.1.1 ASŘ – 1.PP'!$C$132:$K$489</definedName>
    <definedName name="_xlnm.Print_Area" localSheetId="2">'2412 - D.1.1 ASŘ – 1.PP'!$C$4:$J$76,'2412 - D.1.1 ASŘ – 1.PP'!$C$82:$J$114,'2412 - D.1.1 ASŘ – 1.PP'!$C$120:$K$489</definedName>
    <definedName name="_xlnm.Print_Titles" localSheetId="2">'2412 - D.1.1 ASŘ – 1.PP'!$132:$132</definedName>
    <definedName name="_xlnm._FilterDatabase" localSheetId="3" hidden="1">'2414 - D.1.4.1 ZTI – 1.PP'!$C$124:$K$198</definedName>
    <definedName name="_xlnm.Print_Area" localSheetId="3">'2414 - D.1.4.1 ZTI – 1.PP'!$C$4:$J$76,'2414 - D.1.4.1 ZTI – 1.PP'!$C$82:$J$106,'2414 - D.1.4.1 ZTI – 1.PP'!$C$112:$K$198</definedName>
    <definedName name="_xlnm.Print_Titles" localSheetId="3">'2414 - D.1.4.1 ZTI – 1.PP'!$124:$124</definedName>
    <definedName name="_xlnm._FilterDatabase" localSheetId="4" hidden="1">'2415 - D.1.4.3 VZT – 1.PP'!$C$119:$K$219</definedName>
    <definedName name="_xlnm.Print_Area" localSheetId="4">'2415 - D.1.4.3 VZT – 1.PP'!$C$4:$J$76,'2415 - D.1.4.3 VZT – 1.PP'!$C$82:$J$101,'2415 - D.1.4.3 VZT – 1.PP'!$C$107:$K$219</definedName>
    <definedName name="_xlnm.Print_Titles" localSheetId="4">'2415 - D.1.4.3 VZT – 1.PP'!$119:$119</definedName>
    <definedName name="_xlnm._FilterDatabase" localSheetId="5" hidden="1">'2416 - D.1.4.4 ELE – 1.PP'!$C$119:$K$149</definedName>
    <definedName name="_xlnm.Print_Area" localSheetId="5">'2416 - D.1.4.4 ELE – 1.PP'!$C$4:$J$76,'2416 - D.1.4.4 ELE – 1.PP'!$C$82:$J$101,'2416 - D.1.4.4 ELE – 1.PP'!$C$107:$K$149</definedName>
    <definedName name="_xlnm.Print_Titles" localSheetId="5">'2416 - D.1.4.4 ELE – 1.PP'!$119:$119</definedName>
    <definedName name="_xlnm._FilterDatabase" localSheetId="6" hidden="1">'2417 - D.1.1 ASŘ – 1.NP'!$C$128:$K$673</definedName>
    <definedName name="_xlnm.Print_Area" localSheetId="6">'2417 - D.1.1 ASŘ – 1.NP'!$C$4:$J$76,'2417 - D.1.1 ASŘ – 1.NP'!$C$82:$J$110,'2417 - D.1.1 ASŘ – 1.NP'!$C$116:$K$673</definedName>
    <definedName name="_xlnm.Print_Titles" localSheetId="6">'2417 - D.1.1 ASŘ – 1.NP'!$128:$128</definedName>
    <definedName name="_xlnm._FilterDatabase" localSheetId="7" hidden="1">'2418 - D.1.1 ASŘ – STŘECHA'!$C$128:$K$598</definedName>
    <definedName name="_xlnm.Print_Area" localSheetId="7">'2418 - D.1.1 ASŘ – STŘECHA'!$C$4:$J$76,'2418 - D.1.1 ASŘ – STŘECHA'!$C$82:$J$110,'2418 - D.1.1 ASŘ – STŘECHA'!$C$116:$K$598</definedName>
    <definedName name="_xlnm.Print_Titles" localSheetId="7">'2418 - D.1.1 ASŘ – STŘECHA'!$128:$128</definedName>
    <definedName name="_xlnm._FilterDatabase" localSheetId="8" hidden="1">'2429 - Vedlejší rozpočtov...'!$C$120:$K$154</definedName>
    <definedName name="_xlnm.Print_Area" localSheetId="8">'2429 - Vedlejší rozpočtov...'!$C$4:$J$76,'2429 - Vedlejší rozpočtov...'!$C$82:$J$102,'2429 - Vedlejší rozpočtov...'!$C$108:$K$154</definedName>
    <definedName name="_xlnm.Print_Titles" localSheetId="8">'2429 - Vedlejší rozpočtov...'!$120:$120</definedName>
  </definedNames>
  <calcPr/>
</workbook>
</file>

<file path=xl/calcChain.xml><?xml version="1.0" encoding="utf-8"?>
<calcChain xmlns="http://schemas.openxmlformats.org/spreadsheetml/2006/main">
  <c i="9" l="1" r="J37"/>
  <c r="J36"/>
  <c i="1" r="AY102"/>
  <c i="9" r="J35"/>
  <c i="1" r="AX102"/>
  <c i="9"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0"/>
  <c r="BH140"/>
  <c r="BG140"/>
  <c r="BF140"/>
  <c r="T140"/>
  <c r="T125"/>
  <c r="R140"/>
  <c r="R125"/>
  <c r="P140"/>
  <c r="P125"/>
  <c r="BI126"/>
  <c r="BH126"/>
  <c r="BG126"/>
  <c r="BF126"/>
  <c r="T126"/>
  <c r="R126"/>
  <c r="P126"/>
  <c r="BI124"/>
  <c r="BH124"/>
  <c r="BG124"/>
  <c r="BF124"/>
  <c r="T124"/>
  <c r="T123"/>
  <c r="R124"/>
  <c r="R123"/>
  <c r="P124"/>
  <c r="P123"/>
  <c r="F115"/>
  <c r="E113"/>
  <c r="F89"/>
  <c r="E87"/>
  <c r="J24"/>
  <c r="E24"/>
  <c r="J118"/>
  <c r="J23"/>
  <c r="J21"/>
  <c r="E21"/>
  <c r="J117"/>
  <c r="J20"/>
  <c r="J18"/>
  <c r="E18"/>
  <c r="F118"/>
  <c r="J17"/>
  <c r="J15"/>
  <c r="E15"/>
  <c r="F91"/>
  <c r="J14"/>
  <c r="J12"/>
  <c r="J115"/>
  <c r="E7"/>
  <c r="E111"/>
  <c i="8" r="J37"/>
  <c r="J36"/>
  <c i="1" r="AY101"/>
  <c i="8" r="J35"/>
  <c i="1" r="AX101"/>
  <c i="8" r="BI595"/>
  <c r="BH595"/>
  <c r="BG595"/>
  <c r="BF595"/>
  <c r="T595"/>
  <c r="T594"/>
  <c r="R595"/>
  <c r="R594"/>
  <c r="P595"/>
  <c r="P594"/>
  <c r="BI588"/>
  <c r="BH588"/>
  <c r="BG588"/>
  <c r="BF588"/>
  <c r="T588"/>
  <c r="T581"/>
  <c r="R588"/>
  <c r="R581"/>
  <c r="P588"/>
  <c r="P581"/>
  <c r="BI582"/>
  <c r="BH582"/>
  <c r="BG582"/>
  <c r="BF582"/>
  <c r="T582"/>
  <c r="R582"/>
  <c r="P582"/>
  <c r="BI580"/>
  <c r="BH580"/>
  <c r="BG580"/>
  <c r="BF580"/>
  <c r="T580"/>
  <c r="R580"/>
  <c r="P580"/>
  <c r="BI579"/>
  <c r="BH579"/>
  <c r="BG579"/>
  <c r="BF579"/>
  <c r="T579"/>
  <c r="R579"/>
  <c r="P579"/>
  <c r="BI578"/>
  <c r="BH578"/>
  <c r="BG578"/>
  <c r="BF578"/>
  <c r="T578"/>
  <c r="R578"/>
  <c r="P578"/>
  <c r="BI574"/>
  <c r="BH574"/>
  <c r="BG574"/>
  <c r="BF574"/>
  <c r="T574"/>
  <c r="R574"/>
  <c r="P574"/>
  <c r="BI570"/>
  <c r="BH570"/>
  <c r="BG570"/>
  <c r="BF570"/>
  <c r="T570"/>
  <c r="R570"/>
  <c r="P570"/>
  <c r="BI568"/>
  <c r="BH568"/>
  <c r="BG568"/>
  <c r="BF568"/>
  <c r="T568"/>
  <c r="R568"/>
  <c r="P568"/>
  <c r="BI565"/>
  <c r="BH565"/>
  <c r="BG565"/>
  <c r="BF565"/>
  <c r="T565"/>
  <c r="R565"/>
  <c r="P565"/>
  <c r="BI561"/>
  <c r="BH561"/>
  <c r="BG561"/>
  <c r="BF561"/>
  <c r="T561"/>
  <c r="R561"/>
  <c r="P561"/>
  <c r="BI558"/>
  <c r="BH558"/>
  <c r="BG558"/>
  <c r="BF558"/>
  <c r="T558"/>
  <c r="R558"/>
  <c r="P558"/>
  <c r="BI555"/>
  <c r="BH555"/>
  <c r="BG555"/>
  <c r="BF555"/>
  <c r="T555"/>
  <c r="R555"/>
  <c r="P555"/>
  <c r="BI549"/>
  <c r="BH549"/>
  <c r="BG549"/>
  <c r="BF549"/>
  <c r="T549"/>
  <c r="R549"/>
  <c r="P549"/>
  <c r="BI546"/>
  <c r="BH546"/>
  <c r="BG546"/>
  <c r="BF546"/>
  <c r="T546"/>
  <c r="R546"/>
  <c r="P546"/>
  <c r="BI543"/>
  <c r="BH543"/>
  <c r="BG543"/>
  <c r="BF543"/>
  <c r="T543"/>
  <c r="R543"/>
  <c r="P543"/>
  <c r="BI536"/>
  <c r="BH536"/>
  <c r="BG536"/>
  <c r="BF536"/>
  <c r="T536"/>
  <c r="R536"/>
  <c r="P536"/>
  <c r="BI528"/>
  <c r="BH528"/>
  <c r="BG528"/>
  <c r="BF528"/>
  <c r="T528"/>
  <c r="R528"/>
  <c r="P528"/>
  <c r="BI524"/>
  <c r="BH524"/>
  <c r="BG524"/>
  <c r="BF524"/>
  <c r="T524"/>
  <c r="R524"/>
  <c r="P524"/>
  <c r="BI513"/>
  <c r="BH513"/>
  <c r="BG513"/>
  <c r="BF513"/>
  <c r="T513"/>
  <c r="R513"/>
  <c r="P513"/>
  <c r="BI505"/>
  <c r="BH505"/>
  <c r="BG505"/>
  <c r="BF505"/>
  <c r="T505"/>
  <c r="R505"/>
  <c r="P505"/>
  <c r="BI494"/>
  <c r="BH494"/>
  <c r="BG494"/>
  <c r="BF494"/>
  <c r="T494"/>
  <c r="R494"/>
  <c r="P494"/>
  <c r="BI492"/>
  <c r="BH492"/>
  <c r="BG492"/>
  <c r="BF492"/>
  <c r="T492"/>
  <c r="R492"/>
  <c r="P492"/>
  <c r="BI489"/>
  <c r="BH489"/>
  <c r="BG489"/>
  <c r="BF489"/>
  <c r="T489"/>
  <c r="R489"/>
  <c r="P489"/>
  <c r="BI488"/>
  <c r="BH488"/>
  <c r="BG488"/>
  <c r="BF488"/>
  <c r="T488"/>
  <c r="R488"/>
  <c r="P488"/>
  <c r="BI485"/>
  <c r="BH485"/>
  <c r="BG485"/>
  <c r="BF485"/>
  <c r="T485"/>
  <c r="R485"/>
  <c r="P485"/>
  <c r="BI478"/>
  <c r="BH478"/>
  <c r="BG478"/>
  <c r="BF478"/>
  <c r="T478"/>
  <c r="R478"/>
  <c r="P478"/>
  <c r="BI473"/>
  <c r="BH473"/>
  <c r="BG473"/>
  <c r="BF473"/>
  <c r="T473"/>
  <c r="R473"/>
  <c r="P473"/>
  <c r="BI469"/>
  <c r="BH469"/>
  <c r="BG469"/>
  <c r="BF469"/>
  <c r="T469"/>
  <c r="R469"/>
  <c r="P469"/>
  <c r="BI465"/>
  <c r="BH465"/>
  <c r="BG465"/>
  <c r="BF465"/>
  <c r="T465"/>
  <c r="R465"/>
  <c r="P465"/>
  <c r="BI462"/>
  <c r="BH462"/>
  <c r="BG462"/>
  <c r="BF462"/>
  <c r="T462"/>
  <c r="R462"/>
  <c r="P462"/>
  <c r="BI459"/>
  <c r="BH459"/>
  <c r="BG459"/>
  <c r="BF459"/>
  <c r="T459"/>
  <c r="R459"/>
  <c r="P459"/>
  <c r="BI455"/>
  <c r="BH455"/>
  <c r="BG455"/>
  <c r="BF455"/>
  <c r="T455"/>
  <c r="R455"/>
  <c r="P455"/>
  <c r="BI451"/>
  <c r="BH451"/>
  <c r="BG451"/>
  <c r="BF451"/>
  <c r="T451"/>
  <c r="R451"/>
  <c r="P451"/>
  <c r="BI447"/>
  <c r="BH447"/>
  <c r="BG447"/>
  <c r="BF447"/>
  <c r="T447"/>
  <c r="R447"/>
  <c r="P447"/>
  <c r="BI443"/>
  <c r="BH443"/>
  <c r="BG443"/>
  <c r="BF443"/>
  <c r="T443"/>
  <c r="R443"/>
  <c r="P443"/>
  <c r="BI439"/>
  <c r="BH439"/>
  <c r="BG439"/>
  <c r="BF439"/>
  <c r="T439"/>
  <c r="R439"/>
  <c r="P439"/>
  <c r="BI435"/>
  <c r="BH435"/>
  <c r="BG435"/>
  <c r="BF435"/>
  <c r="T435"/>
  <c r="R435"/>
  <c r="P435"/>
  <c r="BI425"/>
  <c r="BH425"/>
  <c r="BG425"/>
  <c r="BF425"/>
  <c r="T425"/>
  <c r="R425"/>
  <c r="P425"/>
  <c r="BI422"/>
  <c r="BH422"/>
  <c r="BG422"/>
  <c r="BF422"/>
  <c r="T422"/>
  <c r="R422"/>
  <c r="P422"/>
  <c r="BI419"/>
  <c r="BH419"/>
  <c r="BG419"/>
  <c r="BF419"/>
  <c r="T419"/>
  <c r="R419"/>
  <c r="P419"/>
  <c r="BI412"/>
  <c r="BH412"/>
  <c r="BG412"/>
  <c r="BF412"/>
  <c r="T412"/>
  <c r="R412"/>
  <c r="P412"/>
  <c r="BI407"/>
  <c r="BH407"/>
  <c r="BG407"/>
  <c r="BF407"/>
  <c r="T407"/>
  <c r="R407"/>
  <c r="P407"/>
  <c r="BI404"/>
  <c r="BH404"/>
  <c r="BG404"/>
  <c r="BF404"/>
  <c r="T404"/>
  <c r="R404"/>
  <c r="P404"/>
  <c r="BI400"/>
  <c r="BH400"/>
  <c r="BG400"/>
  <c r="BF400"/>
  <c r="T400"/>
  <c r="R400"/>
  <c r="P400"/>
  <c r="BI396"/>
  <c r="BH396"/>
  <c r="BG396"/>
  <c r="BF396"/>
  <c r="T396"/>
  <c r="R396"/>
  <c r="P396"/>
  <c r="BI393"/>
  <c r="BH393"/>
  <c r="BG393"/>
  <c r="BF393"/>
  <c r="T393"/>
  <c r="R393"/>
  <c r="P393"/>
  <c r="BI383"/>
  <c r="BH383"/>
  <c r="BG383"/>
  <c r="BF383"/>
  <c r="T383"/>
  <c r="R383"/>
  <c r="P383"/>
  <c r="BI381"/>
  <c r="BH381"/>
  <c r="BG381"/>
  <c r="BF381"/>
  <c r="T381"/>
  <c r="R381"/>
  <c r="P381"/>
  <c r="BI375"/>
  <c r="BH375"/>
  <c r="BG375"/>
  <c r="BF375"/>
  <c r="T375"/>
  <c r="R375"/>
  <c r="P375"/>
  <c r="BI371"/>
  <c r="BH371"/>
  <c r="BG371"/>
  <c r="BF371"/>
  <c r="T371"/>
  <c r="R371"/>
  <c r="P371"/>
  <c r="BI367"/>
  <c r="BH367"/>
  <c r="BG367"/>
  <c r="BF367"/>
  <c r="T367"/>
  <c r="R367"/>
  <c r="P367"/>
  <c r="BI363"/>
  <c r="BH363"/>
  <c r="BG363"/>
  <c r="BF363"/>
  <c r="T363"/>
  <c r="R363"/>
  <c r="P363"/>
  <c r="BI359"/>
  <c r="BH359"/>
  <c r="BG359"/>
  <c r="BF359"/>
  <c r="T359"/>
  <c r="R359"/>
  <c r="P359"/>
  <c r="BI355"/>
  <c r="BH355"/>
  <c r="BG355"/>
  <c r="BF355"/>
  <c r="T355"/>
  <c r="R355"/>
  <c r="P355"/>
  <c r="BI350"/>
  <c r="BH350"/>
  <c r="BG350"/>
  <c r="BF350"/>
  <c r="T350"/>
  <c r="R350"/>
  <c r="P350"/>
  <c r="BI343"/>
  <c r="BH343"/>
  <c r="BG343"/>
  <c r="BF343"/>
  <c r="T343"/>
  <c r="R343"/>
  <c r="P343"/>
  <c r="BI338"/>
  <c r="BH338"/>
  <c r="BG338"/>
  <c r="BF338"/>
  <c r="T338"/>
  <c r="R338"/>
  <c r="P338"/>
  <c r="BI334"/>
  <c r="BH334"/>
  <c r="BG334"/>
  <c r="BF334"/>
  <c r="T334"/>
  <c r="R334"/>
  <c r="P334"/>
  <c r="BI330"/>
  <c r="BH330"/>
  <c r="BG330"/>
  <c r="BF330"/>
  <c r="T330"/>
  <c r="R330"/>
  <c r="P330"/>
  <c r="BI326"/>
  <c r="BH326"/>
  <c r="BG326"/>
  <c r="BF326"/>
  <c r="T326"/>
  <c r="R326"/>
  <c r="P326"/>
  <c r="BI322"/>
  <c r="BH322"/>
  <c r="BG322"/>
  <c r="BF322"/>
  <c r="T322"/>
  <c r="R322"/>
  <c r="P322"/>
  <c r="BI319"/>
  <c r="BH319"/>
  <c r="BG319"/>
  <c r="BF319"/>
  <c r="T319"/>
  <c r="R319"/>
  <c r="P319"/>
  <c r="BI318"/>
  <c r="BH318"/>
  <c r="BG318"/>
  <c r="BF318"/>
  <c r="T318"/>
  <c r="R318"/>
  <c r="P318"/>
  <c r="BI314"/>
  <c r="BH314"/>
  <c r="BG314"/>
  <c r="BF314"/>
  <c r="T314"/>
  <c r="R314"/>
  <c r="P314"/>
  <c r="BI309"/>
  <c r="BH309"/>
  <c r="BG309"/>
  <c r="BF309"/>
  <c r="T309"/>
  <c r="R309"/>
  <c r="P309"/>
  <c r="BI299"/>
  <c r="BH299"/>
  <c r="BG299"/>
  <c r="BF299"/>
  <c r="T299"/>
  <c r="R299"/>
  <c r="P299"/>
  <c r="BI296"/>
  <c r="BH296"/>
  <c r="BG296"/>
  <c r="BF296"/>
  <c r="T296"/>
  <c r="T295"/>
  <c r="R296"/>
  <c r="R295"/>
  <c r="P296"/>
  <c r="P295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0"/>
  <c r="BH280"/>
  <c r="BG280"/>
  <c r="BF280"/>
  <c r="T280"/>
  <c r="R280"/>
  <c r="P280"/>
  <c r="BI279"/>
  <c r="BH279"/>
  <c r="BG279"/>
  <c r="BF279"/>
  <c r="T279"/>
  <c r="R279"/>
  <c r="P279"/>
  <c r="BI274"/>
  <c r="BH274"/>
  <c r="BG274"/>
  <c r="BF274"/>
  <c r="T274"/>
  <c r="R274"/>
  <c r="P274"/>
  <c r="BI268"/>
  <c r="BH268"/>
  <c r="BG268"/>
  <c r="BF268"/>
  <c r="T268"/>
  <c r="R268"/>
  <c r="P268"/>
  <c r="BI264"/>
  <c r="BH264"/>
  <c r="BG264"/>
  <c r="BF264"/>
  <c r="T264"/>
  <c r="R264"/>
  <c r="P264"/>
  <c r="BI259"/>
  <c r="BH259"/>
  <c r="BG259"/>
  <c r="BF259"/>
  <c r="T259"/>
  <c r="R259"/>
  <c r="P259"/>
  <c r="BI255"/>
  <c r="BH255"/>
  <c r="BG255"/>
  <c r="BF255"/>
  <c r="T255"/>
  <c r="R255"/>
  <c r="P255"/>
  <c r="BI248"/>
  <c r="BH248"/>
  <c r="BG248"/>
  <c r="BF248"/>
  <c r="T248"/>
  <c r="R248"/>
  <c r="P248"/>
  <c r="BI243"/>
  <c r="BH243"/>
  <c r="BG243"/>
  <c r="BF243"/>
  <c r="T243"/>
  <c r="R243"/>
  <c r="P243"/>
  <c r="BI236"/>
  <c r="BH236"/>
  <c r="BG236"/>
  <c r="BF236"/>
  <c r="T236"/>
  <c r="R236"/>
  <c r="P236"/>
  <c r="BI235"/>
  <c r="BH235"/>
  <c r="BG235"/>
  <c r="BF235"/>
  <c r="T235"/>
  <c r="R235"/>
  <c r="P235"/>
  <c r="BI224"/>
  <c r="BH224"/>
  <c r="BG224"/>
  <c r="BF224"/>
  <c r="T224"/>
  <c r="R224"/>
  <c r="P224"/>
  <c r="BI218"/>
  <c r="BH218"/>
  <c r="BG218"/>
  <c r="BF218"/>
  <c r="T218"/>
  <c r="R218"/>
  <c r="P218"/>
  <c r="BI207"/>
  <c r="BH207"/>
  <c r="BG207"/>
  <c r="BF207"/>
  <c r="T207"/>
  <c r="R207"/>
  <c r="P207"/>
  <c r="BI202"/>
  <c r="BH202"/>
  <c r="BG202"/>
  <c r="BF202"/>
  <c r="T202"/>
  <c r="R202"/>
  <c r="P202"/>
  <c r="BI196"/>
  <c r="BH196"/>
  <c r="BG196"/>
  <c r="BF196"/>
  <c r="T196"/>
  <c r="R196"/>
  <c r="P196"/>
  <c r="BI190"/>
  <c r="BH190"/>
  <c r="BG190"/>
  <c r="BF190"/>
  <c r="T190"/>
  <c r="R190"/>
  <c r="P190"/>
  <c r="BI185"/>
  <c r="BH185"/>
  <c r="BG185"/>
  <c r="BF185"/>
  <c r="T185"/>
  <c r="R185"/>
  <c r="P185"/>
  <c r="BI181"/>
  <c r="BH181"/>
  <c r="BG181"/>
  <c r="BF181"/>
  <c r="T181"/>
  <c r="R181"/>
  <c r="P181"/>
  <c r="BI180"/>
  <c r="BH180"/>
  <c r="BG180"/>
  <c r="BF180"/>
  <c r="T180"/>
  <c r="R180"/>
  <c r="P180"/>
  <c r="BI176"/>
  <c r="BH176"/>
  <c r="BG176"/>
  <c r="BF176"/>
  <c r="T176"/>
  <c r="R176"/>
  <c r="P176"/>
  <c r="BI171"/>
  <c r="BH171"/>
  <c r="BG171"/>
  <c r="BF171"/>
  <c r="T171"/>
  <c r="R171"/>
  <c r="P171"/>
  <c r="BI167"/>
  <c r="BH167"/>
  <c r="BG167"/>
  <c r="BF167"/>
  <c r="T167"/>
  <c r="R167"/>
  <c r="P167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49"/>
  <c r="BH149"/>
  <c r="BG149"/>
  <c r="BF149"/>
  <c r="T149"/>
  <c r="R149"/>
  <c r="P149"/>
  <c r="BI145"/>
  <c r="BH145"/>
  <c r="BG145"/>
  <c r="BF145"/>
  <c r="T145"/>
  <c r="R145"/>
  <c r="P145"/>
  <c r="BI139"/>
  <c r="BH139"/>
  <c r="BG139"/>
  <c r="BF139"/>
  <c r="T139"/>
  <c r="R139"/>
  <c r="P139"/>
  <c r="BI136"/>
  <c r="BH136"/>
  <c r="BG136"/>
  <c r="BF136"/>
  <c r="T136"/>
  <c r="R136"/>
  <c r="P136"/>
  <c r="BI132"/>
  <c r="BH132"/>
  <c r="BG132"/>
  <c r="BF132"/>
  <c r="T132"/>
  <c r="R132"/>
  <c r="P132"/>
  <c r="F123"/>
  <c r="E121"/>
  <c r="F89"/>
  <c r="E87"/>
  <c r="J24"/>
  <c r="E24"/>
  <c r="J126"/>
  <c r="J23"/>
  <c r="J21"/>
  <c r="E21"/>
  <c r="J125"/>
  <c r="J20"/>
  <c r="J18"/>
  <c r="E18"/>
  <c r="F92"/>
  <c r="J17"/>
  <c r="J15"/>
  <c r="E15"/>
  <c r="F91"/>
  <c r="J14"/>
  <c r="J12"/>
  <c r="J123"/>
  <c r="E7"/>
  <c r="E85"/>
  <c i="7" r="J37"/>
  <c r="J36"/>
  <c i="1" r="AY100"/>
  <c i="7" r="J35"/>
  <c i="1" r="AX100"/>
  <c i="7" r="BI660"/>
  <c r="BH660"/>
  <c r="BG660"/>
  <c r="BF660"/>
  <c r="T660"/>
  <c r="T639"/>
  <c r="R660"/>
  <c r="R639"/>
  <c r="P660"/>
  <c r="P639"/>
  <c r="BI640"/>
  <c r="BH640"/>
  <c r="BG640"/>
  <c r="BF640"/>
  <c r="T640"/>
  <c r="R640"/>
  <c r="P640"/>
  <c r="BI635"/>
  <c r="BH635"/>
  <c r="BG635"/>
  <c r="BF635"/>
  <c r="T635"/>
  <c r="R635"/>
  <c r="P635"/>
  <c r="BI620"/>
  <c r="BH620"/>
  <c r="BG620"/>
  <c r="BF620"/>
  <c r="T620"/>
  <c r="R620"/>
  <c r="P620"/>
  <c r="BI614"/>
  <c r="BH614"/>
  <c r="BG614"/>
  <c r="BF614"/>
  <c r="T614"/>
  <c r="R614"/>
  <c r="P614"/>
  <c r="BI609"/>
  <c r="BH609"/>
  <c r="BG609"/>
  <c r="BF609"/>
  <c r="T609"/>
  <c r="R609"/>
  <c r="P609"/>
  <c r="BI604"/>
  <c r="BH604"/>
  <c r="BG604"/>
  <c r="BF604"/>
  <c r="T604"/>
  <c r="R604"/>
  <c r="P604"/>
  <c r="BI596"/>
  <c r="BH596"/>
  <c r="BG596"/>
  <c r="BF596"/>
  <c r="T596"/>
  <c r="T595"/>
  <c r="R596"/>
  <c r="R595"/>
  <c r="P596"/>
  <c r="P595"/>
  <c r="BI594"/>
  <c r="BH594"/>
  <c r="BG594"/>
  <c r="BF594"/>
  <c r="T594"/>
  <c r="R594"/>
  <c r="P594"/>
  <c r="BI590"/>
  <c r="BH590"/>
  <c r="BG590"/>
  <c r="BF590"/>
  <c r="T590"/>
  <c r="R590"/>
  <c r="P590"/>
  <c r="BI589"/>
  <c r="BH589"/>
  <c r="BG589"/>
  <c r="BF589"/>
  <c r="T589"/>
  <c r="R589"/>
  <c r="P589"/>
  <c r="BI585"/>
  <c r="BH585"/>
  <c r="BG585"/>
  <c r="BF585"/>
  <c r="T585"/>
  <c r="R585"/>
  <c r="P585"/>
  <c r="BI582"/>
  <c r="BH582"/>
  <c r="BG582"/>
  <c r="BF582"/>
  <c r="T582"/>
  <c r="R582"/>
  <c r="P582"/>
  <c r="BI578"/>
  <c r="BH578"/>
  <c r="BG578"/>
  <c r="BF578"/>
  <c r="T578"/>
  <c r="R578"/>
  <c r="P578"/>
  <c r="BI574"/>
  <c r="BH574"/>
  <c r="BG574"/>
  <c r="BF574"/>
  <c r="T574"/>
  <c r="R574"/>
  <c r="P574"/>
  <c r="BI572"/>
  <c r="BH572"/>
  <c r="BG572"/>
  <c r="BF572"/>
  <c r="T572"/>
  <c r="R572"/>
  <c r="P572"/>
  <c r="BI563"/>
  <c r="BH563"/>
  <c r="BG563"/>
  <c r="BF563"/>
  <c r="T563"/>
  <c r="R563"/>
  <c r="P563"/>
  <c r="BI552"/>
  <c r="BH552"/>
  <c r="BG552"/>
  <c r="BF552"/>
  <c r="T552"/>
  <c r="R552"/>
  <c r="P552"/>
  <c r="BI551"/>
  <c r="BH551"/>
  <c r="BG551"/>
  <c r="BF551"/>
  <c r="T551"/>
  <c r="R551"/>
  <c r="P551"/>
  <c r="BI550"/>
  <c r="BH550"/>
  <c r="BG550"/>
  <c r="BF550"/>
  <c r="T550"/>
  <c r="R550"/>
  <c r="P550"/>
  <c r="BI547"/>
  <c r="BH547"/>
  <c r="BG547"/>
  <c r="BF547"/>
  <c r="T547"/>
  <c r="R547"/>
  <c r="P547"/>
  <c r="BI538"/>
  <c r="BH538"/>
  <c r="BG538"/>
  <c r="BF538"/>
  <c r="T538"/>
  <c r="R538"/>
  <c r="P538"/>
  <c r="BI537"/>
  <c r="BH537"/>
  <c r="BG537"/>
  <c r="BF537"/>
  <c r="T537"/>
  <c r="R537"/>
  <c r="P537"/>
  <c r="BI533"/>
  <c r="BH533"/>
  <c r="BG533"/>
  <c r="BF533"/>
  <c r="T533"/>
  <c r="R533"/>
  <c r="P533"/>
  <c r="BI529"/>
  <c r="BH529"/>
  <c r="BG529"/>
  <c r="BF529"/>
  <c r="T529"/>
  <c r="R529"/>
  <c r="P529"/>
  <c r="BI520"/>
  <c r="BH520"/>
  <c r="BG520"/>
  <c r="BF520"/>
  <c r="T520"/>
  <c r="R520"/>
  <c r="P520"/>
  <c r="BI511"/>
  <c r="BH511"/>
  <c r="BG511"/>
  <c r="BF511"/>
  <c r="T511"/>
  <c r="R511"/>
  <c r="P511"/>
  <c r="BI510"/>
  <c r="BH510"/>
  <c r="BG510"/>
  <c r="BF510"/>
  <c r="T510"/>
  <c r="R510"/>
  <c r="P510"/>
  <c r="BI508"/>
  <c r="BH508"/>
  <c r="BG508"/>
  <c r="BF508"/>
  <c r="T508"/>
  <c r="R508"/>
  <c r="P508"/>
  <c r="BI507"/>
  <c r="BH507"/>
  <c r="BG507"/>
  <c r="BF507"/>
  <c r="T507"/>
  <c r="R507"/>
  <c r="P507"/>
  <c r="BI502"/>
  <c r="BH502"/>
  <c r="BG502"/>
  <c r="BF502"/>
  <c r="T502"/>
  <c r="R502"/>
  <c r="P502"/>
  <c r="BI497"/>
  <c r="BH497"/>
  <c r="BG497"/>
  <c r="BF497"/>
  <c r="T497"/>
  <c r="R497"/>
  <c r="P497"/>
  <c r="BI490"/>
  <c r="BH490"/>
  <c r="BG490"/>
  <c r="BF490"/>
  <c r="T490"/>
  <c r="R490"/>
  <c r="P490"/>
  <c r="BI485"/>
  <c r="BH485"/>
  <c r="BG485"/>
  <c r="BF485"/>
  <c r="T485"/>
  <c r="R485"/>
  <c r="P485"/>
  <c r="BI480"/>
  <c r="BH480"/>
  <c r="BG480"/>
  <c r="BF480"/>
  <c r="T480"/>
  <c r="R480"/>
  <c r="P480"/>
  <c r="BI474"/>
  <c r="BH474"/>
  <c r="BG474"/>
  <c r="BF474"/>
  <c r="T474"/>
  <c r="R474"/>
  <c r="P474"/>
  <c r="BI467"/>
  <c r="BH467"/>
  <c r="BG467"/>
  <c r="BF467"/>
  <c r="T467"/>
  <c r="R467"/>
  <c r="P467"/>
  <c r="BI459"/>
  <c r="BH459"/>
  <c r="BG459"/>
  <c r="BF459"/>
  <c r="T459"/>
  <c r="R459"/>
  <c r="P459"/>
  <c r="BI452"/>
  <c r="BH452"/>
  <c r="BG452"/>
  <c r="BF452"/>
  <c r="T452"/>
  <c r="R452"/>
  <c r="P452"/>
  <c r="BI447"/>
  <c r="BH447"/>
  <c r="BG447"/>
  <c r="BF447"/>
  <c r="T447"/>
  <c r="R447"/>
  <c r="P447"/>
  <c r="BI442"/>
  <c r="BH442"/>
  <c r="BG442"/>
  <c r="BF442"/>
  <c r="T442"/>
  <c r="R442"/>
  <c r="P442"/>
  <c r="BI437"/>
  <c r="BH437"/>
  <c r="BG437"/>
  <c r="BF437"/>
  <c r="T437"/>
  <c r="R437"/>
  <c r="P437"/>
  <c r="BI431"/>
  <c r="BH431"/>
  <c r="BG431"/>
  <c r="BF431"/>
  <c r="T431"/>
  <c r="R431"/>
  <c r="P431"/>
  <c r="BI426"/>
  <c r="BH426"/>
  <c r="BG426"/>
  <c r="BF426"/>
  <c r="T426"/>
  <c r="R426"/>
  <c r="P426"/>
  <c r="BI421"/>
  <c r="BH421"/>
  <c r="BG421"/>
  <c r="BF421"/>
  <c r="T421"/>
  <c r="R421"/>
  <c r="P421"/>
  <c r="BI416"/>
  <c r="BH416"/>
  <c r="BG416"/>
  <c r="BF416"/>
  <c r="T416"/>
  <c r="R416"/>
  <c r="P416"/>
  <c r="BI411"/>
  <c r="BH411"/>
  <c r="BG411"/>
  <c r="BF411"/>
  <c r="T411"/>
  <c r="R411"/>
  <c r="P411"/>
  <c r="BI406"/>
  <c r="BH406"/>
  <c r="BG406"/>
  <c r="BF406"/>
  <c r="T406"/>
  <c r="R406"/>
  <c r="P406"/>
  <c r="BI402"/>
  <c r="BH402"/>
  <c r="BG402"/>
  <c r="BF402"/>
  <c r="T402"/>
  <c r="R402"/>
  <c r="P402"/>
  <c r="BI398"/>
  <c r="BH398"/>
  <c r="BG398"/>
  <c r="BF398"/>
  <c r="T398"/>
  <c r="R398"/>
  <c r="P398"/>
  <c r="BI397"/>
  <c r="BH397"/>
  <c r="BG397"/>
  <c r="BF397"/>
  <c r="T397"/>
  <c r="R397"/>
  <c r="P397"/>
  <c r="BI392"/>
  <c r="BH392"/>
  <c r="BG392"/>
  <c r="BF392"/>
  <c r="T392"/>
  <c r="R392"/>
  <c r="P392"/>
  <c r="BI391"/>
  <c r="BH391"/>
  <c r="BG391"/>
  <c r="BF391"/>
  <c r="T391"/>
  <c r="R391"/>
  <c r="P391"/>
  <c r="BI388"/>
  <c r="BH388"/>
  <c r="BG388"/>
  <c r="BF388"/>
  <c r="T388"/>
  <c r="R388"/>
  <c r="P388"/>
  <c r="BI376"/>
  <c r="BH376"/>
  <c r="BG376"/>
  <c r="BF376"/>
  <c r="T376"/>
  <c r="R376"/>
  <c r="P376"/>
  <c r="BI362"/>
  <c r="BH362"/>
  <c r="BG362"/>
  <c r="BF362"/>
  <c r="T362"/>
  <c r="R362"/>
  <c r="P362"/>
  <c r="BI361"/>
  <c r="BH361"/>
  <c r="BG361"/>
  <c r="BF361"/>
  <c r="T361"/>
  <c r="R361"/>
  <c r="P361"/>
  <c r="BI349"/>
  <c r="BH349"/>
  <c r="BG349"/>
  <c r="BF349"/>
  <c r="T349"/>
  <c r="R349"/>
  <c r="P349"/>
  <c r="BI346"/>
  <c r="BH346"/>
  <c r="BG346"/>
  <c r="BF346"/>
  <c r="T346"/>
  <c r="T345"/>
  <c r="R346"/>
  <c r="R345"/>
  <c r="P346"/>
  <c r="P345"/>
  <c r="BI344"/>
  <c r="BH344"/>
  <c r="BG344"/>
  <c r="BF344"/>
  <c r="T344"/>
  <c r="R344"/>
  <c r="P344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4"/>
  <c r="BH334"/>
  <c r="BG334"/>
  <c r="BF334"/>
  <c r="T334"/>
  <c r="R334"/>
  <c r="P334"/>
  <c r="BI327"/>
  <c r="BH327"/>
  <c r="BG327"/>
  <c r="BF327"/>
  <c r="T327"/>
  <c r="R327"/>
  <c r="P327"/>
  <c r="BI319"/>
  <c r="BH319"/>
  <c r="BG319"/>
  <c r="BF319"/>
  <c r="T319"/>
  <c r="R319"/>
  <c r="P319"/>
  <c r="BI315"/>
  <c r="BH315"/>
  <c r="BG315"/>
  <c r="BF315"/>
  <c r="T315"/>
  <c r="R315"/>
  <c r="P315"/>
  <c r="BI296"/>
  <c r="BH296"/>
  <c r="BG296"/>
  <c r="BF296"/>
  <c r="T296"/>
  <c r="R296"/>
  <c r="P296"/>
  <c r="BI277"/>
  <c r="BH277"/>
  <c r="BG277"/>
  <c r="BF277"/>
  <c r="T277"/>
  <c r="R277"/>
  <c r="P277"/>
  <c r="BI268"/>
  <c r="BH268"/>
  <c r="BG268"/>
  <c r="BF268"/>
  <c r="T268"/>
  <c r="R268"/>
  <c r="P268"/>
  <c r="BI259"/>
  <c r="BH259"/>
  <c r="BG259"/>
  <c r="BF259"/>
  <c r="T259"/>
  <c r="R259"/>
  <c r="P259"/>
  <c r="BI247"/>
  <c r="BH247"/>
  <c r="BG247"/>
  <c r="BF247"/>
  <c r="T247"/>
  <c r="R247"/>
  <c r="P247"/>
  <c r="BI237"/>
  <c r="BH237"/>
  <c r="BG237"/>
  <c r="BF237"/>
  <c r="T237"/>
  <c r="R237"/>
  <c r="P237"/>
  <c r="BI221"/>
  <c r="BH221"/>
  <c r="BG221"/>
  <c r="BF221"/>
  <c r="T221"/>
  <c r="R221"/>
  <c r="P221"/>
  <c r="BI206"/>
  <c r="BH206"/>
  <c r="BG206"/>
  <c r="BF206"/>
  <c r="T206"/>
  <c r="R206"/>
  <c r="P206"/>
  <c r="BI199"/>
  <c r="BH199"/>
  <c r="BG199"/>
  <c r="BF199"/>
  <c r="T199"/>
  <c r="R199"/>
  <c r="P199"/>
  <c r="BI173"/>
  <c r="BH173"/>
  <c r="BG173"/>
  <c r="BF173"/>
  <c r="T173"/>
  <c r="R173"/>
  <c r="P173"/>
  <c r="BI167"/>
  <c r="BH167"/>
  <c r="BG167"/>
  <c r="BF167"/>
  <c r="T167"/>
  <c r="R167"/>
  <c r="P167"/>
  <c r="BI163"/>
  <c r="BH163"/>
  <c r="BG163"/>
  <c r="BF163"/>
  <c r="T163"/>
  <c r="R163"/>
  <c r="P163"/>
  <c r="BI144"/>
  <c r="BH144"/>
  <c r="BG144"/>
  <c r="BF144"/>
  <c r="T144"/>
  <c r="R144"/>
  <c r="P144"/>
  <c r="BI137"/>
  <c r="BH137"/>
  <c r="BG137"/>
  <c r="BF137"/>
  <c r="T137"/>
  <c r="R137"/>
  <c r="P137"/>
  <c r="BI132"/>
  <c r="BH132"/>
  <c r="BG132"/>
  <c r="BF132"/>
  <c r="T132"/>
  <c r="T131"/>
  <c r="R132"/>
  <c r="R131"/>
  <c r="P132"/>
  <c r="P131"/>
  <c r="F123"/>
  <c r="E121"/>
  <c r="F89"/>
  <c r="E87"/>
  <c r="J24"/>
  <c r="E24"/>
  <c r="J92"/>
  <c r="J23"/>
  <c r="J21"/>
  <c r="E21"/>
  <c r="J125"/>
  <c r="J20"/>
  <c r="J18"/>
  <c r="E18"/>
  <c r="F126"/>
  <c r="J17"/>
  <c r="J15"/>
  <c r="E15"/>
  <c r="F125"/>
  <c r="J14"/>
  <c r="J12"/>
  <c r="J123"/>
  <c r="E7"/>
  <c r="E85"/>
  <c i="6" r="J37"/>
  <c r="J36"/>
  <c i="1" r="AY99"/>
  <c i="6" r="J35"/>
  <c i="1" r="AX99"/>
  <c i="6" r="BI149"/>
  <c r="BH149"/>
  <c r="BG149"/>
  <c r="BF149"/>
  <c r="T149"/>
  <c r="T148"/>
  <c r="R149"/>
  <c r="R148"/>
  <c r="P149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4"/>
  <c r="E112"/>
  <c r="F89"/>
  <c r="E87"/>
  <c r="J24"/>
  <c r="E24"/>
  <c r="J92"/>
  <c r="J23"/>
  <c r="J21"/>
  <c r="E21"/>
  <c r="J91"/>
  <c r="J20"/>
  <c r="J18"/>
  <c r="E18"/>
  <c r="F117"/>
  <c r="J17"/>
  <c r="J15"/>
  <c r="E15"/>
  <c r="F116"/>
  <c r="J14"/>
  <c r="J12"/>
  <c r="J89"/>
  <c r="E7"/>
  <c r="E110"/>
  <c i="1" r="AY98"/>
  <c i="5" r="J37"/>
  <c r="J36"/>
  <c r="J35"/>
  <c i="1" r="AX98"/>
  <c i="5"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3"/>
  <c r="BH213"/>
  <c r="BG213"/>
  <c r="BF213"/>
  <c r="T213"/>
  <c r="R213"/>
  <c r="P213"/>
  <c r="BI208"/>
  <c r="BH208"/>
  <c r="BG208"/>
  <c r="BF208"/>
  <c r="T208"/>
  <c r="R208"/>
  <c r="P208"/>
  <c r="BI207"/>
  <c r="BH207"/>
  <c r="BG207"/>
  <c r="BF207"/>
  <c r="T207"/>
  <c r="R207"/>
  <c r="P207"/>
  <c r="BI201"/>
  <c r="BH201"/>
  <c r="BG201"/>
  <c r="BF201"/>
  <c r="T201"/>
  <c r="R201"/>
  <c r="P201"/>
  <c r="BI200"/>
  <c r="BH200"/>
  <c r="BG200"/>
  <c r="BF200"/>
  <c r="T200"/>
  <c r="R200"/>
  <c r="P200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6"/>
  <c r="BH186"/>
  <c r="BG186"/>
  <c r="BF186"/>
  <c r="T186"/>
  <c r="R186"/>
  <c r="P186"/>
  <c r="BI181"/>
  <c r="BH181"/>
  <c r="BG181"/>
  <c r="BF181"/>
  <c r="T181"/>
  <c r="R181"/>
  <c r="P181"/>
  <c r="BI180"/>
  <c r="BH180"/>
  <c r="BG180"/>
  <c r="BF180"/>
  <c r="T180"/>
  <c r="R180"/>
  <c r="P180"/>
  <c r="BI174"/>
  <c r="BH174"/>
  <c r="BG174"/>
  <c r="BF174"/>
  <c r="T174"/>
  <c r="R174"/>
  <c r="P174"/>
  <c r="BI173"/>
  <c r="BH173"/>
  <c r="BG173"/>
  <c r="BF173"/>
  <c r="T173"/>
  <c r="R173"/>
  <c r="P173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59"/>
  <c r="BH159"/>
  <c r="BG159"/>
  <c r="BF159"/>
  <c r="T159"/>
  <c r="R159"/>
  <c r="P159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3"/>
  <c r="BH133"/>
  <c r="BG133"/>
  <c r="BF133"/>
  <c r="T133"/>
  <c r="R133"/>
  <c r="P133"/>
  <c r="BI132"/>
  <c r="BH132"/>
  <c r="BG132"/>
  <c r="BF132"/>
  <c r="T132"/>
  <c r="R132"/>
  <c r="P132"/>
  <c r="BI128"/>
  <c r="BH128"/>
  <c r="BG128"/>
  <c r="BF128"/>
  <c r="T128"/>
  <c r="R128"/>
  <c r="P128"/>
  <c r="BI127"/>
  <c r="BH127"/>
  <c r="BG127"/>
  <c r="BF127"/>
  <c r="T127"/>
  <c r="R127"/>
  <c r="P127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116"/>
  <c r="J20"/>
  <c r="J18"/>
  <c r="E18"/>
  <c r="F92"/>
  <c r="J17"/>
  <c r="J15"/>
  <c r="E15"/>
  <c r="F91"/>
  <c r="J14"/>
  <c r="J12"/>
  <c r="J114"/>
  <c r="E7"/>
  <c r="E110"/>
  <c i="4" r="J37"/>
  <c r="J36"/>
  <c i="1" r="AY97"/>
  <c i="4" r="J35"/>
  <c i="1" r="AX97"/>
  <c i="4"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3"/>
  <c r="BH183"/>
  <c r="BG183"/>
  <c r="BF183"/>
  <c r="T183"/>
  <c r="T182"/>
  <c r="R183"/>
  <c r="R182"/>
  <c r="P183"/>
  <c r="P182"/>
  <c r="BI181"/>
  <c r="BH181"/>
  <c r="BG181"/>
  <c r="BF181"/>
  <c r="T181"/>
  <c r="R181"/>
  <c r="P181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2"/>
  <c r="BH172"/>
  <c r="BG172"/>
  <c r="BF172"/>
  <c r="T172"/>
  <c r="T171"/>
  <c r="R172"/>
  <c r="R171"/>
  <c r="P172"/>
  <c r="P171"/>
  <c r="BI167"/>
  <c r="BH167"/>
  <c r="BG167"/>
  <c r="BF167"/>
  <c r="T167"/>
  <c r="T166"/>
  <c r="R167"/>
  <c r="R166"/>
  <c r="P167"/>
  <c r="P166"/>
  <c r="BI163"/>
  <c r="BH163"/>
  <c r="BG163"/>
  <c r="BF163"/>
  <c r="T163"/>
  <c r="T162"/>
  <c r="R163"/>
  <c r="R162"/>
  <c r="P163"/>
  <c r="P162"/>
  <c r="BI158"/>
  <c r="BH158"/>
  <c r="BG158"/>
  <c r="BF158"/>
  <c r="T158"/>
  <c r="R158"/>
  <c r="P158"/>
  <c r="BI155"/>
  <c r="BH155"/>
  <c r="BG155"/>
  <c r="BF155"/>
  <c r="T155"/>
  <c r="R155"/>
  <c r="P155"/>
  <c r="BI151"/>
  <c r="BH151"/>
  <c r="BG151"/>
  <c r="BF151"/>
  <c r="T151"/>
  <c r="R151"/>
  <c r="P151"/>
  <c r="BI148"/>
  <c r="BH148"/>
  <c r="BG148"/>
  <c r="BF148"/>
  <c r="T148"/>
  <c r="R148"/>
  <c r="P148"/>
  <c r="BI144"/>
  <c r="BH144"/>
  <c r="BG144"/>
  <c r="BF144"/>
  <c r="T144"/>
  <c r="R144"/>
  <c r="P144"/>
  <c r="BI141"/>
  <c r="BH141"/>
  <c r="BG141"/>
  <c r="BF141"/>
  <c r="T141"/>
  <c r="R141"/>
  <c r="P141"/>
  <c r="BI137"/>
  <c r="BH137"/>
  <c r="BG137"/>
  <c r="BF137"/>
  <c r="T137"/>
  <c r="R137"/>
  <c r="P137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28"/>
  <c r="BH128"/>
  <c r="BG128"/>
  <c r="BF128"/>
  <c r="T128"/>
  <c r="R128"/>
  <c r="P128"/>
  <c r="F119"/>
  <c r="E117"/>
  <c r="F89"/>
  <c r="E87"/>
  <c r="J24"/>
  <c r="E24"/>
  <c r="J122"/>
  <c r="J23"/>
  <c r="J21"/>
  <c r="E21"/>
  <c r="J121"/>
  <c r="J20"/>
  <c r="J18"/>
  <c r="E18"/>
  <c r="F122"/>
  <c r="J17"/>
  <c r="J15"/>
  <c r="E15"/>
  <c r="F121"/>
  <c r="J14"/>
  <c r="J12"/>
  <c r="J119"/>
  <c r="E7"/>
  <c r="E85"/>
  <c i="3" r="J37"/>
  <c r="J36"/>
  <c i="1" r="AY96"/>
  <c i="3" r="J35"/>
  <c i="1" r="AX96"/>
  <c i="3" r="BI489"/>
  <c r="BH489"/>
  <c r="BG489"/>
  <c r="BF489"/>
  <c r="T489"/>
  <c r="R489"/>
  <c r="P489"/>
  <c r="BI485"/>
  <c r="BH485"/>
  <c r="BG485"/>
  <c r="BF485"/>
  <c r="T485"/>
  <c r="R485"/>
  <c r="P485"/>
  <c r="BI483"/>
  <c r="BH483"/>
  <c r="BG483"/>
  <c r="BF483"/>
  <c r="T483"/>
  <c r="R483"/>
  <c r="P483"/>
  <c r="BI480"/>
  <c r="BH480"/>
  <c r="BG480"/>
  <c r="BF480"/>
  <c r="T480"/>
  <c r="R480"/>
  <c r="P480"/>
  <c r="BI477"/>
  <c r="BH477"/>
  <c r="BG477"/>
  <c r="BF477"/>
  <c r="T477"/>
  <c r="R477"/>
  <c r="P477"/>
  <c r="BI476"/>
  <c r="BH476"/>
  <c r="BG476"/>
  <c r="BF476"/>
  <c r="T476"/>
  <c r="R476"/>
  <c r="P476"/>
  <c r="BI473"/>
  <c r="BH473"/>
  <c r="BG473"/>
  <c r="BF473"/>
  <c r="T473"/>
  <c r="R473"/>
  <c r="P473"/>
  <c r="BI471"/>
  <c r="BH471"/>
  <c r="BG471"/>
  <c r="BF471"/>
  <c r="T471"/>
  <c r="R471"/>
  <c r="P471"/>
  <c r="BI468"/>
  <c r="BH468"/>
  <c r="BG468"/>
  <c r="BF468"/>
  <c r="T468"/>
  <c r="R468"/>
  <c r="P468"/>
  <c r="BI465"/>
  <c r="BH465"/>
  <c r="BG465"/>
  <c r="BF465"/>
  <c r="T465"/>
  <c r="R465"/>
  <c r="P465"/>
  <c r="BI462"/>
  <c r="BH462"/>
  <c r="BG462"/>
  <c r="BF462"/>
  <c r="T462"/>
  <c r="R462"/>
  <c r="P462"/>
  <c r="BI459"/>
  <c r="BH459"/>
  <c r="BG459"/>
  <c r="BF459"/>
  <c r="T459"/>
  <c r="R459"/>
  <c r="P459"/>
  <c r="BI456"/>
  <c r="BH456"/>
  <c r="BG456"/>
  <c r="BF456"/>
  <c r="T456"/>
  <c r="R456"/>
  <c r="P456"/>
  <c r="BI454"/>
  <c r="BH454"/>
  <c r="BG454"/>
  <c r="BF454"/>
  <c r="T454"/>
  <c r="R454"/>
  <c r="P454"/>
  <c r="BI450"/>
  <c r="BH450"/>
  <c r="BG450"/>
  <c r="BF450"/>
  <c r="T450"/>
  <c r="R450"/>
  <c r="P450"/>
  <c r="BI446"/>
  <c r="BH446"/>
  <c r="BG446"/>
  <c r="BF446"/>
  <c r="T446"/>
  <c r="R446"/>
  <c r="P446"/>
  <c r="BI444"/>
  <c r="BH444"/>
  <c r="BG444"/>
  <c r="BF444"/>
  <c r="T444"/>
  <c r="R444"/>
  <c r="P444"/>
  <c r="BI443"/>
  <c r="BH443"/>
  <c r="BG443"/>
  <c r="BF443"/>
  <c r="T443"/>
  <c r="R443"/>
  <c r="P443"/>
  <c r="BI440"/>
  <c r="BH440"/>
  <c r="BG440"/>
  <c r="BF440"/>
  <c r="T440"/>
  <c r="R440"/>
  <c r="P440"/>
  <c r="BI439"/>
  <c r="BH439"/>
  <c r="BG439"/>
  <c r="BF439"/>
  <c r="T439"/>
  <c r="R439"/>
  <c r="P439"/>
  <c r="BI436"/>
  <c r="BH436"/>
  <c r="BG436"/>
  <c r="BF436"/>
  <c r="T436"/>
  <c r="R436"/>
  <c r="P436"/>
  <c r="BI434"/>
  <c r="BH434"/>
  <c r="BG434"/>
  <c r="BF434"/>
  <c r="T434"/>
  <c r="R434"/>
  <c r="P434"/>
  <c r="BI431"/>
  <c r="BH431"/>
  <c r="BG431"/>
  <c r="BF431"/>
  <c r="T431"/>
  <c r="R431"/>
  <c r="P431"/>
  <c r="BI428"/>
  <c r="BH428"/>
  <c r="BG428"/>
  <c r="BF428"/>
  <c r="T428"/>
  <c r="R428"/>
  <c r="P428"/>
  <c r="BI425"/>
  <c r="BH425"/>
  <c r="BG425"/>
  <c r="BF425"/>
  <c r="T425"/>
  <c r="R425"/>
  <c r="P425"/>
  <c r="BI421"/>
  <c r="BH421"/>
  <c r="BG421"/>
  <c r="BF421"/>
  <c r="T421"/>
  <c r="R421"/>
  <c r="P421"/>
  <c r="BI417"/>
  <c r="BH417"/>
  <c r="BG417"/>
  <c r="BF417"/>
  <c r="T417"/>
  <c r="R417"/>
  <c r="P417"/>
  <c r="BI416"/>
  <c r="BH416"/>
  <c r="BG416"/>
  <c r="BF416"/>
  <c r="T416"/>
  <c r="R416"/>
  <c r="P416"/>
  <c r="BI415"/>
  <c r="BH415"/>
  <c r="BG415"/>
  <c r="BF415"/>
  <c r="T415"/>
  <c r="R415"/>
  <c r="P415"/>
  <c r="BI412"/>
  <c r="BH412"/>
  <c r="BG412"/>
  <c r="BF412"/>
  <c r="T412"/>
  <c r="R412"/>
  <c r="P412"/>
  <c r="BI408"/>
  <c r="BH408"/>
  <c r="BG408"/>
  <c r="BF408"/>
  <c r="T408"/>
  <c r="R408"/>
  <c r="P408"/>
  <c r="BI404"/>
  <c r="BH404"/>
  <c r="BG404"/>
  <c r="BF404"/>
  <c r="T404"/>
  <c r="R404"/>
  <c r="P404"/>
  <c r="BI401"/>
  <c r="BH401"/>
  <c r="BG401"/>
  <c r="BF401"/>
  <c r="T401"/>
  <c r="R401"/>
  <c r="P401"/>
  <c r="BI397"/>
  <c r="BH397"/>
  <c r="BG397"/>
  <c r="BF397"/>
  <c r="T397"/>
  <c r="R397"/>
  <c r="P397"/>
  <c r="BI394"/>
  <c r="BH394"/>
  <c r="BG394"/>
  <c r="BF394"/>
  <c r="T394"/>
  <c r="T393"/>
  <c r="R394"/>
  <c r="R393"/>
  <c r="P394"/>
  <c r="P393"/>
  <c r="BI392"/>
  <c r="BH392"/>
  <c r="BG392"/>
  <c r="BF392"/>
  <c r="T392"/>
  <c r="R392"/>
  <c r="P392"/>
  <c r="BI389"/>
  <c r="BH389"/>
  <c r="BG389"/>
  <c r="BF389"/>
  <c r="T389"/>
  <c r="R389"/>
  <c r="P389"/>
  <c r="BI386"/>
  <c r="BH386"/>
  <c r="BG386"/>
  <c r="BF386"/>
  <c r="T386"/>
  <c r="R386"/>
  <c r="P386"/>
  <c r="BI385"/>
  <c r="BH385"/>
  <c r="BG385"/>
  <c r="BF385"/>
  <c r="T385"/>
  <c r="R385"/>
  <c r="P385"/>
  <c r="BI384"/>
  <c r="BH384"/>
  <c r="BG384"/>
  <c r="BF384"/>
  <c r="T384"/>
  <c r="R384"/>
  <c r="P384"/>
  <c r="BI379"/>
  <c r="BH379"/>
  <c r="BG379"/>
  <c r="BF379"/>
  <c r="T379"/>
  <c r="R379"/>
  <c r="P379"/>
  <c r="BI335"/>
  <c r="BH335"/>
  <c r="BG335"/>
  <c r="BF335"/>
  <c r="T335"/>
  <c r="R335"/>
  <c r="P335"/>
  <c r="BI331"/>
  <c r="BH331"/>
  <c r="BG331"/>
  <c r="BF331"/>
  <c r="T331"/>
  <c r="R331"/>
  <c r="P331"/>
  <c r="BI328"/>
  <c r="BH328"/>
  <c r="BG328"/>
  <c r="BF328"/>
  <c r="T328"/>
  <c r="R328"/>
  <c r="P328"/>
  <c r="BI325"/>
  <c r="BH325"/>
  <c r="BG325"/>
  <c r="BF325"/>
  <c r="T325"/>
  <c r="R325"/>
  <c r="P325"/>
  <c r="BI322"/>
  <c r="BH322"/>
  <c r="BG322"/>
  <c r="BF322"/>
  <c r="T322"/>
  <c r="R322"/>
  <c r="P322"/>
  <c r="BI318"/>
  <c r="BH318"/>
  <c r="BG318"/>
  <c r="BF318"/>
  <c r="T318"/>
  <c r="R318"/>
  <c r="P318"/>
  <c r="BI314"/>
  <c r="BH314"/>
  <c r="BG314"/>
  <c r="BF314"/>
  <c r="T314"/>
  <c r="R314"/>
  <c r="P314"/>
  <c r="BI310"/>
  <c r="BH310"/>
  <c r="BG310"/>
  <c r="BF310"/>
  <c r="T310"/>
  <c r="R310"/>
  <c r="P310"/>
  <c r="BI306"/>
  <c r="BH306"/>
  <c r="BG306"/>
  <c r="BF306"/>
  <c r="T306"/>
  <c r="R306"/>
  <c r="P306"/>
  <c r="BI302"/>
  <c r="BH302"/>
  <c r="BG302"/>
  <c r="BF302"/>
  <c r="T302"/>
  <c r="R302"/>
  <c r="P302"/>
  <c r="BI297"/>
  <c r="BH297"/>
  <c r="BG297"/>
  <c r="BF297"/>
  <c r="T297"/>
  <c r="R297"/>
  <c r="P297"/>
  <c r="BI294"/>
  <c r="BH294"/>
  <c r="BG294"/>
  <c r="BF294"/>
  <c r="T294"/>
  <c r="R294"/>
  <c r="P294"/>
  <c r="BI290"/>
  <c r="BH290"/>
  <c r="BG290"/>
  <c r="BF290"/>
  <c r="T290"/>
  <c r="R290"/>
  <c r="P290"/>
  <c r="BI286"/>
  <c r="BH286"/>
  <c r="BG286"/>
  <c r="BF286"/>
  <c r="T286"/>
  <c r="R286"/>
  <c r="P286"/>
  <c r="BI285"/>
  <c r="BH285"/>
  <c r="BG285"/>
  <c r="BF285"/>
  <c r="T285"/>
  <c r="R285"/>
  <c r="P285"/>
  <c r="BI280"/>
  <c r="BH280"/>
  <c r="BG280"/>
  <c r="BF280"/>
  <c r="T280"/>
  <c r="R280"/>
  <c r="P280"/>
  <c r="BI276"/>
  <c r="BH276"/>
  <c r="BG276"/>
  <c r="BF276"/>
  <c r="T276"/>
  <c r="R276"/>
  <c r="P276"/>
  <c r="BI273"/>
  <c r="BH273"/>
  <c r="BG273"/>
  <c r="BF273"/>
  <c r="T273"/>
  <c r="R273"/>
  <c r="P273"/>
  <c r="BI272"/>
  <c r="BH272"/>
  <c r="BG272"/>
  <c r="BF272"/>
  <c r="T272"/>
  <c r="R272"/>
  <c r="P272"/>
  <c r="BI268"/>
  <c r="BH268"/>
  <c r="BG268"/>
  <c r="BF268"/>
  <c r="T268"/>
  <c r="R268"/>
  <c r="P268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4"/>
  <c r="BH254"/>
  <c r="BG254"/>
  <c r="BF254"/>
  <c r="T254"/>
  <c r="R254"/>
  <c r="P254"/>
  <c r="BI250"/>
  <c r="BH250"/>
  <c r="BG250"/>
  <c r="BF250"/>
  <c r="T250"/>
  <c r="R250"/>
  <c r="P250"/>
  <c r="BI246"/>
  <c r="BH246"/>
  <c r="BG246"/>
  <c r="BF246"/>
  <c r="T246"/>
  <c r="R246"/>
  <c r="P246"/>
  <c r="BI243"/>
  <c r="BH243"/>
  <c r="BG243"/>
  <c r="BF243"/>
  <c r="T243"/>
  <c r="R243"/>
  <c r="P243"/>
  <c r="BI239"/>
  <c r="BH239"/>
  <c r="BG239"/>
  <c r="BF239"/>
  <c r="T239"/>
  <c r="R239"/>
  <c r="P239"/>
  <c r="BI235"/>
  <c r="BH235"/>
  <c r="BG235"/>
  <c r="BF235"/>
  <c r="T235"/>
  <c r="R235"/>
  <c r="P235"/>
  <c r="BI231"/>
  <c r="BH231"/>
  <c r="BG231"/>
  <c r="BF231"/>
  <c r="T231"/>
  <c r="R231"/>
  <c r="P231"/>
  <c r="BI226"/>
  <c r="BH226"/>
  <c r="BG226"/>
  <c r="BF226"/>
  <c r="T226"/>
  <c r="T225"/>
  <c r="R226"/>
  <c r="R225"/>
  <c r="P226"/>
  <c r="P225"/>
  <c r="BI221"/>
  <c r="BH221"/>
  <c r="BG221"/>
  <c r="BF221"/>
  <c r="T221"/>
  <c r="T220"/>
  <c r="R221"/>
  <c r="R220"/>
  <c r="P221"/>
  <c r="P220"/>
  <c r="BI215"/>
  <c r="BH215"/>
  <c r="BG215"/>
  <c r="BF215"/>
  <c r="T215"/>
  <c r="R215"/>
  <c r="P215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199"/>
  <c r="BH199"/>
  <c r="BG199"/>
  <c r="BF199"/>
  <c r="T199"/>
  <c r="R199"/>
  <c r="P199"/>
  <c r="BI196"/>
  <c r="BH196"/>
  <c r="BG196"/>
  <c r="BF196"/>
  <c r="T196"/>
  <c r="R196"/>
  <c r="P196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2"/>
  <c r="BH162"/>
  <c r="BG162"/>
  <c r="BF162"/>
  <c r="T162"/>
  <c r="R162"/>
  <c r="P162"/>
  <c r="BI161"/>
  <c r="BH161"/>
  <c r="BG161"/>
  <c r="BF161"/>
  <c r="T161"/>
  <c r="R161"/>
  <c r="P161"/>
  <c r="BI155"/>
  <c r="BH155"/>
  <c r="BG155"/>
  <c r="BF155"/>
  <c r="T155"/>
  <c r="R155"/>
  <c r="P155"/>
  <c r="BI152"/>
  <c r="BH152"/>
  <c r="BG152"/>
  <c r="BF152"/>
  <c r="T152"/>
  <c r="R152"/>
  <c r="P152"/>
  <c r="BI148"/>
  <c r="BH148"/>
  <c r="BG148"/>
  <c r="BF148"/>
  <c r="T148"/>
  <c r="R148"/>
  <c r="P148"/>
  <c r="BI147"/>
  <c r="BH147"/>
  <c r="BG147"/>
  <c r="BF147"/>
  <c r="T147"/>
  <c r="R147"/>
  <c r="P147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F127"/>
  <c r="E125"/>
  <c r="F89"/>
  <c r="E87"/>
  <c r="J24"/>
  <c r="E24"/>
  <c r="J130"/>
  <c r="J23"/>
  <c r="J21"/>
  <c r="E21"/>
  <c r="J91"/>
  <c r="J20"/>
  <c r="J18"/>
  <c r="E18"/>
  <c r="F92"/>
  <c r="J17"/>
  <c r="J15"/>
  <c r="E15"/>
  <c r="F91"/>
  <c r="J14"/>
  <c r="J12"/>
  <c r="J127"/>
  <c r="E7"/>
  <c r="E85"/>
  <c i="2" r="J37"/>
  <c r="J36"/>
  <c i="1" r="AY95"/>
  <c i="2" r="J35"/>
  <c i="1" r="AX95"/>
  <c i="2" r="BI344"/>
  <c r="BH344"/>
  <c r="BG344"/>
  <c r="BF344"/>
  <c r="T344"/>
  <c r="T343"/>
  <c r="R344"/>
  <c r="R343"/>
  <c r="P344"/>
  <c r="P343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6"/>
  <c r="BH326"/>
  <c r="BG326"/>
  <c r="BF326"/>
  <c r="T326"/>
  <c r="R326"/>
  <c r="P326"/>
  <c r="BI323"/>
  <c r="BH323"/>
  <c r="BG323"/>
  <c r="BF323"/>
  <c r="T323"/>
  <c r="R323"/>
  <c r="P323"/>
  <c r="BI320"/>
  <c r="BH320"/>
  <c r="BG320"/>
  <c r="BF320"/>
  <c r="T320"/>
  <c r="R320"/>
  <c r="P320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1"/>
  <c r="BH311"/>
  <c r="BG311"/>
  <c r="BF311"/>
  <c r="T311"/>
  <c r="T310"/>
  <c r="R311"/>
  <c r="R310"/>
  <c r="P311"/>
  <c r="P310"/>
  <c r="BI308"/>
  <c r="BH308"/>
  <c r="BG308"/>
  <c r="BF308"/>
  <c r="T308"/>
  <c r="T307"/>
  <c r="R308"/>
  <c r="R307"/>
  <c r="P308"/>
  <c r="P307"/>
  <c r="BI303"/>
  <c r="BH303"/>
  <c r="BG303"/>
  <c r="BF303"/>
  <c r="T303"/>
  <c r="T302"/>
  <c r="R303"/>
  <c r="R302"/>
  <c r="P303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88"/>
  <c r="BH288"/>
  <c r="BG288"/>
  <c r="BF288"/>
  <c r="T288"/>
  <c r="T287"/>
  <c r="R288"/>
  <c r="R287"/>
  <c r="P288"/>
  <c r="P287"/>
  <c r="BI286"/>
  <c r="BH286"/>
  <c r="BG286"/>
  <c r="BF286"/>
  <c r="T286"/>
  <c r="R286"/>
  <c r="P286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79"/>
  <c r="BH279"/>
  <c r="BG279"/>
  <c r="BF279"/>
  <c r="T279"/>
  <c r="R279"/>
  <c r="P279"/>
  <c r="BI275"/>
  <c r="BH275"/>
  <c r="BG275"/>
  <c r="BF275"/>
  <c r="T275"/>
  <c r="R275"/>
  <c r="P275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59"/>
  <c r="BH259"/>
  <c r="BG259"/>
  <c r="BF259"/>
  <c r="T259"/>
  <c r="R259"/>
  <c r="P259"/>
  <c r="BI254"/>
  <c r="BH254"/>
  <c r="BG254"/>
  <c r="BF254"/>
  <c r="T254"/>
  <c r="R254"/>
  <c r="P254"/>
  <c r="BI250"/>
  <c r="BH250"/>
  <c r="BG250"/>
  <c r="BF250"/>
  <c r="T250"/>
  <c r="R250"/>
  <c r="P250"/>
  <c r="BI244"/>
  <c r="BH244"/>
  <c r="BG244"/>
  <c r="BF244"/>
  <c r="T244"/>
  <c r="R244"/>
  <c r="P244"/>
  <c r="BI239"/>
  <c r="BH239"/>
  <c r="BG239"/>
  <c r="BF239"/>
  <c r="T239"/>
  <c r="T238"/>
  <c r="R239"/>
  <c r="R238"/>
  <c r="P239"/>
  <c r="P238"/>
  <c r="BI233"/>
  <c r="BH233"/>
  <c r="BG233"/>
  <c r="BF233"/>
  <c r="T233"/>
  <c r="R233"/>
  <c r="P233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7"/>
  <c r="BH217"/>
  <c r="BG217"/>
  <c r="BF217"/>
  <c r="T217"/>
  <c r="R217"/>
  <c r="P217"/>
  <c r="BI214"/>
  <c r="BH214"/>
  <c r="BG214"/>
  <c r="BF214"/>
  <c r="T214"/>
  <c r="R214"/>
  <c r="P214"/>
  <c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89"/>
  <c r="BH189"/>
  <c r="BG189"/>
  <c r="BF189"/>
  <c r="T189"/>
  <c r="R189"/>
  <c r="P189"/>
  <c r="BI185"/>
  <c r="BH185"/>
  <c r="BG185"/>
  <c r="BF185"/>
  <c r="T185"/>
  <c r="R185"/>
  <c r="P185"/>
  <c r="BI180"/>
  <c r="BH180"/>
  <c r="BG180"/>
  <c r="BF180"/>
  <c r="T180"/>
  <c r="R180"/>
  <c r="P180"/>
  <c r="BI177"/>
  <c r="BH177"/>
  <c r="BG177"/>
  <c r="BF177"/>
  <c r="T177"/>
  <c r="R177"/>
  <c r="P177"/>
  <c r="BI173"/>
  <c r="BH173"/>
  <c r="BG173"/>
  <c r="BF173"/>
  <c r="T173"/>
  <c r="R173"/>
  <c r="P173"/>
  <c r="BI170"/>
  <c r="BH170"/>
  <c r="BG170"/>
  <c r="BF170"/>
  <c r="T170"/>
  <c r="R170"/>
  <c r="P170"/>
  <c r="BI166"/>
  <c r="BH166"/>
  <c r="BG166"/>
  <c r="BF166"/>
  <c r="T166"/>
  <c r="R166"/>
  <c r="P166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8"/>
  <c r="BH148"/>
  <c r="BG148"/>
  <c r="BF148"/>
  <c r="T148"/>
  <c r="R148"/>
  <c r="P148"/>
  <c r="BI142"/>
  <c r="BH142"/>
  <c r="BG142"/>
  <c r="BF142"/>
  <c r="T142"/>
  <c r="R142"/>
  <c r="P142"/>
  <c r="BI137"/>
  <c r="BH137"/>
  <c r="BG137"/>
  <c r="BF137"/>
  <c r="T137"/>
  <c r="R137"/>
  <c r="P137"/>
  <c r="BI136"/>
  <c r="BH136"/>
  <c r="BG136"/>
  <c r="BF136"/>
  <c r="T136"/>
  <c r="R136"/>
  <c r="P136"/>
  <c r="F127"/>
  <c r="E125"/>
  <c r="F89"/>
  <c r="E87"/>
  <c r="J24"/>
  <c r="E24"/>
  <c r="J92"/>
  <c r="J23"/>
  <c r="J21"/>
  <c r="E21"/>
  <c r="J129"/>
  <c r="J20"/>
  <c r="J18"/>
  <c r="E18"/>
  <c r="F130"/>
  <c r="J17"/>
  <c r="J15"/>
  <c r="E15"/>
  <c r="F129"/>
  <c r="J14"/>
  <c r="J12"/>
  <c r="J89"/>
  <c r="E7"/>
  <c r="E123"/>
  <c i="1" r="L90"/>
  <c r="AM90"/>
  <c r="AM89"/>
  <c r="L89"/>
  <c r="AM87"/>
  <c r="L87"/>
  <c r="L85"/>
  <c r="L84"/>
  <c i="2" r="BK331"/>
  <c r="BK295"/>
  <c r="J283"/>
  <c r="J254"/>
  <c r="BK326"/>
  <c r="BK273"/>
  <c r="BK217"/>
  <c r="J279"/>
  <c r="BK270"/>
  <c r="J340"/>
  <c r="BK320"/>
  <c r="BK311"/>
  <c r="J185"/>
  <c r="J301"/>
  <c r="BK298"/>
  <c r="J166"/>
  <c r="J316"/>
  <c r="J158"/>
  <c r="J332"/>
  <c r="J269"/>
  <c r="J217"/>
  <c r="J291"/>
  <c r="BK283"/>
  <c r="BK344"/>
  <c r="J275"/>
  <c r="BK209"/>
  <c r="BK333"/>
  <c r="J295"/>
  <c r="BK263"/>
  <c r="BK185"/>
  <c r="J137"/>
  <c i="3" r="J443"/>
  <c r="BK294"/>
  <c r="J473"/>
  <c r="BK456"/>
  <c r="J254"/>
  <c r="BK171"/>
  <c r="BK477"/>
  <c r="BK246"/>
  <c r="J485"/>
  <c r="J471"/>
  <c r="BK440"/>
  <c r="J191"/>
  <c r="BK325"/>
  <c r="BK450"/>
  <c r="J412"/>
  <c r="J290"/>
  <c r="BK140"/>
  <c r="J428"/>
  <c r="BK258"/>
  <c r="J215"/>
  <c r="J199"/>
  <c r="J417"/>
  <c r="J276"/>
  <c r="BK231"/>
  <c r="J476"/>
  <c r="J401"/>
  <c r="BK302"/>
  <c r="BK421"/>
  <c r="J325"/>
  <c r="BK226"/>
  <c r="J397"/>
  <c r="BK286"/>
  <c r="J226"/>
  <c r="J183"/>
  <c i="4" r="BK172"/>
  <c r="J188"/>
  <c r="BK178"/>
  <c r="J192"/>
  <c r="J172"/>
  <c r="BK137"/>
  <c r="BK181"/>
  <c r="J197"/>
  <c r="J186"/>
  <c r="BK151"/>
  <c r="J189"/>
  <c r="BK186"/>
  <c i="5" r="BK216"/>
  <c r="J153"/>
  <c r="BK144"/>
  <c r="BK132"/>
  <c r="BK189"/>
  <c r="J155"/>
  <c r="J189"/>
  <c r="BK164"/>
  <c r="J145"/>
  <c r="BK143"/>
  <c r="BK149"/>
  <c r="J138"/>
  <c r="BK200"/>
  <c r="BK213"/>
  <c r="BK165"/>
  <c r="J165"/>
  <c r="J154"/>
  <c i="6" r="J124"/>
  <c r="J145"/>
  <c r="BK138"/>
  <c r="J140"/>
  <c r="BK123"/>
  <c r="J139"/>
  <c i="7" r="BK596"/>
  <c r="BK349"/>
  <c r="J361"/>
  <c r="J609"/>
  <c r="J538"/>
  <c r="J388"/>
  <c r="J344"/>
  <c r="BK167"/>
  <c r="J551"/>
  <c r="BK614"/>
  <c r="BK563"/>
  <c r="BK421"/>
  <c r="J529"/>
  <c r="BK376"/>
  <c r="BK173"/>
  <c r="J614"/>
  <c r="J421"/>
  <c r="BK442"/>
  <c i="8" r="BK459"/>
  <c r="J290"/>
  <c r="J580"/>
  <c r="BK355"/>
  <c r="J465"/>
  <c r="J264"/>
  <c r="J154"/>
  <c r="J381"/>
  <c r="BK574"/>
  <c r="BK407"/>
  <c r="J180"/>
  <c r="BK171"/>
  <c r="BK259"/>
  <c r="J582"/>
  <c r="BK447"/>
  <c r="BK558"/>
  <c r="BK465"/>
  <c r="BK292"/>
  <c r="BK322"/>
  <c r="BK485"/>
  <c r="BK396"/>
  <c i="9" r="BK124"/>
  <c r="J153"/>
  <c r="BK149"/>
  <c i="2" r="J330"/>
  <c r="J300"/>
  <c r="BK281"/>
  <c r="BK340"/>
  <c r="J336"/>
  <c r="J329"/>
  <c r="J281"/>
  <c r="BK225"/>
  <c r="BK137"/>
  <c r="J228"/>
  <c r="J331"/>
  <c r="BK303"/>
  <c r="J268"/>
  <c r="BK161"/>
  <c r="BK269"/>
  <c r="BK317"/>
  <c r="J189"/>
  <c r="J148"/>
  <c r="J197"/>
  <c r="J334"/>
  <c r="J225"/>
  <c r="J152"/>
  <c r="BK228"/>
  <c r="BK158"/>
  <c r="BK272"/>
  <c r="BK222"/>
  <c r="BK173"/>
  <c r="BK329"/>
  <c r="BK292"/>
  <c r="J244"/>
  <c r="BK177"/>
  <c i="3" r="BK454"/>
  <c r="BK314"/>
  <c r="BK489"/>
  <c r="J450"/>
  <c r="BK306"/>
  <c r="BK155"/>
  <c r="BK476"/>
  <c r="J489"/>
  <c r="J477"/>
  <c r="J465"/>
  <c r="BK415"/>
  <c r="BK179"/>
  <c r="J268"/>
  <c r="BK401"/>
  <c r="J294"/>
  <c r="J243"/>
  <c r="BK480"/>
  <c r="BK436"/>
  <c r="BK250"/>
  <c r="BK210"/>
  <c r="J148"/>
  <c r="J386"/>
  <c r="J187"/>
  <c r="J415"/>
  <c r="BK276"/>
  <c r="BK417"/>
  <c r="J306"/>
  <c r="BK175"/>
  <c r="J394"/>
  <c r="BK285"/>
  <c r="BK297"/>
  <c r="J196"/>
  <c r="J140"/>
  <c i="4" r="BK167"/>
  <c r="BK193"/>
  <c r="BK191"/>
  <c r="J132"/>
  <c r="BK188"/>
  <c i="5" r="BK208"/>
  <c r="J148"/>
  <c r="BK133"/>
  <c r="BK153"/>
  <c r="J190"/>
  <c r="J173"/>
  <c r="J147"/>
  <c r="J144"/>
  <c r="BK180"/>
  <c r="BK145"/>
  <c r="J127"/>
  <c r="J133"/>
  <c r="J207"/>
  <c r="J180"/>
  <c r="J218"/>
  <c r="BK174"/>
  <c i="6" r="J146"/>
  <c r="BK142"/>
  <c r="J138"/>
  <c r="J126"/>
  <c r="BK135"/>
  <c r="J149"/>
  <c r="BK133"/>
  <c i="7" r="BK572"/>
  <c r="J268"/>
  <c r="BK132"/>
  <c r="J563"/>
  <c r="BK163"/>
  <c r="J497"/>
  <c r="J340"/>
  <c r="BK388"/>
  <c r="BK206"/>
  <c r="J163"/>
  <c r="BK604"/>
  <c r="BK538"/>
  <c r="J296"/>
  <c r="J411"/>
  <c r="BK137"/>
  <c r="J508"/>
  <c r="J339"/>
  <c r="BK431"/>
  <c i="8" r="J455"/>
  <c r="J236"/>
  <c r="BK570"/>
  <c r="J330"/>
  <c r="BK524"/>
  <c r="J350"/>
  <c r="BK158"/>
  <c r="J435"/>
  <c r="J334"/>
  <c r="J570"/>
  <c r="J404"/>
  <c r="J136"/>
  <c r="BK162"/>
  <c r="J375"/>
  <c r="J595"/>
  <c r="J543"/>
  <c r="BK286"/>
  <c r="BK350"/>
  <c r="BK279"/>
  <c r="BK383"/>
  <c r="BK243"/>
  <c r="J447"/>
  <c r="BK319"/>
  <c i="9" r="J150"/>
  <c r="BK140"/>
  <c i="2" r="J286"/>
  <c r="J299"/>
  <c r="J142"/>
  <c r="J173"/>
  <c r="BK152"/>
  <c r="BK170"/>
  <c r="BK286"/>
  <c r="BK148"/>
  <c i="3" r="J152"/>
  <c r="BK459"/>
  <c r="BK152"/>
  <c r="J318"/>
  <c r="BK204"/>
  <c i="4" r="BK155"/>
  <c r="J190"/>
  <c r="J134"/>
  <c r="J141"/>
  <c r="J178"/>
  <c i="5" r="J181"/>
  <c r="J174"/>
  <c r="BK139"/>
  <c r="BK127"/>
  <c r="BK167"/>
  <c r="BK163"/>
  <c i="6" r="BK141"/>
  <c r="J144"/>
  <c r="J133"/>
  <c r="BK131"/>
  <c i="7" r="BK497"/>
  <c r="BK437"/>
  <c r="J334"/>
  <c r="J582"/>
  <c r="BK529"/>
  <c r="J467"/>
  <c r="J490"/>
  <c r="BK459"/>
  <c r="J376"/>
  <c r="BK199"/>
  <c r="J447"/>
  <c r="BK640"/>
  <c r="J578"/>
  <c r="BK467"/>
  <c r="BK502"/>
  <c r="BK296"/>
  <c r="J199"/>
  <c r="BK582"/>
  <c r="J426"/>
  <c r="J167"/>
  <c r="BK511"/>
  <c i="8" r="J488"/>
  <c r="BK375"/>
  <c r="J268"/>
  <c r="BK588"/>
  <c r="J561"/>
  <c r="BK236"/>
  <c r="BK404"/>
  <c r="BK202"/>
  <c r="BK145"/>
  <c r="BK568"/>
  <c r="BK291"/>
  <c r="J181"/>
  <c r="J524"/>
  <c r="BK185"/>
  <c r="BK536"/>
  <c r="J393"/>
  <c r="J166"/>
  <c r="BK167"/>
  <c r="J412"/>
  <c r="BK546"/>
  <c r="BK296"/>
  <c r="J132"/>
  <c r="BK455"/>
  <c r="J259"/>
  <c r="J139"/>
  <c r="BK363"/>
  <c i="9" r="BK154"/>
  <c r="BK151"/>
  <c i="2" r="J337"/>
  <c r="BK197"/>
  <c r="BK338"/>
  <c r="BK166"/>
  <c r="BK244"/>
  <c r="BK275"/>
  <c r="J222"/>
  <c r="BK239"/>
  <c r="BK201"/>
  <c r="J314"/>
  <c r="BK266"/>
  <c r="BK142"/>
  <c i="3" r="BK243"/>
  <c r="J310"/>
  <c r="J389"/>
  <c r="J434"/>
  <c r="BK446"/>
  <c r="J272"/>
  <c r="J239"/>
  <c r="J439"/>
  <c r="J379"/>
  <c r="J392"/>
  <c r="J416"/>
  <c r="J221"/>
  <c i="4" r="BK163"/>
  <c r="J151"/>
  <c r="J194"/>
  <c r="J198"/>
  <c r="J133"/>
  <c r="BK148"/>
  <c i="5" r="BK142"/>
  <c r="J216"/>
  <c r="J163"/>
  <c r="J137"/>
  <c r="BK137"/>
  <c r="BK181"/>
  <c r="BK173"/>
  <c i="6" r="BK145"/>
  <c r="J127"/>
  <c r="BK143"/>
  <c r="BK130"/>
  <c i="7" r="J437"/>
  <c r="J221"/>
  <c r="J537"/>
  <c r="BK259"/>
  <c r="BK247"/>
  <c r="BK397"/>
  <c r="BK447"/>
  <c r="J173"/>
  <c r="J660"/>
  <c r="J552"/>
  <c r="BK144"/>
  <c r="J596"/>
  <c r="J572"/>
  <c r="J474"/>
  <c r="J392"/>
  <c r="BK551"/>
  <c r="BK361"/>
  <c r="J206"/>
  <c r="J635"/>
  <c r="J485"/>
  <c r="J327"/>
  <c r="BK537"/>
  <c i="8" r="J558"/>
  <c r="BK422"/>
  <c r="J235"/>
  <c r="BK578"/>
  <c r="J359"/>
  <c r="J536"/>
  <c r="BK462"/>
  <c r="J296"/>
  <c r="J185"/>
  <c r="BK136"/>
  <c r="J363"/>
  <c r="BK235"/>
  <c r="J565"/>
  <c r="BK473"/>
  <c r="BK565"/>
  <c r="BK285"/>
  <c r="J396"/>
  <c r="J176"/>
  <c r="J343"/>
  <c r="J528"/>
  <c r="J162"/>
  <c r="BK419"/>
  <c r="BK207"/>
  <c r="J459"/>
  <c r="BK334"/>
  <c r="BK166"/>
  <c r="BK435"/>
  <c i="9" r="BK153"/>
  <c r="J124"/>
  <c r="BK126"/>
  <c i="2" r="J323"/>
  <c r="BK233"/>
  <c r="BK293"/>
  <c r="J209"/>
  <c r="J335"/>
  <c i="3" r="J444"/>
  <c r="BK148"/>
  <c r="BK385"/>
  <c r="J462"/>
  <c r="BK196"/>
  <c r="BK191"/>
  <c r="J314"/>
  <c r="BK444"/>
  <c r="BK235"/>
  <c r="J175"/>
  <c r="BK272"/>
  <c r="J440"/>
  <c r="J261"/>
  <c r="BK268"/>
  <c r="BK318"/>
  <c r="J328"/>
  <c r="BK215"/>
  <c r="J136"/>
  <c i="4" r="BK158"/>
  <c r="BK177"/>
  <c r="J148"/>
  <c r="J137"/>
  <c r="J177"/>
  <c i="5" r="BK147"/>
  <c r="J208"/>
  <c r="BK192"/>
  <c r="J139"/>
  <c r="J123"/>
  <c r="BK218"/>
  <c r="J152"/>
  <c r="J150"/>
  <c i="6" r="J143"/>
  <c r="J131"/>
  <c r="BK140"/>
  <c i="7" r="BK594"/>
  <c r="J341"/>
  <c r="BK362"/>
  <c r="BK578"/>
  <c r="J398"/>
  <c r="BK391"/>
  <c r="BK406"/>
  <c r="J391"/>
  <c r="BK507"/>
  <c r="J590"/>
  <c r="J137"/>
  <c r="BK574"/>
  <c r="J452"/>
  <c r="BK485"/>
  <c r="BK585"/>
  <c r="J416"/>
  <c r="J132"/>
  <c i="8" r="BK580"/>
  <c r="J425"/>
  <c r="J248"/>
  <c r="J489"/>
  <c r="BK299"/>
  <c r="BK469"/>
  <c r="J285"/>
  <c r="BK181"/>
  <c r="J574"/>
  <c r="BK314"/>
  <c r="BK149"/>
  <c r="BK505"/>
  <c r="BK367"/>
  <c r="J318"/>
  <c r="BK492"/>
  <c r="J224"/>
  <c r="BK255"/>
  <c r="BK425"/>
  <c r="BK543"/>
  <c r="J322"/>
  <c r="J158"/>
  <c r="BK318"/>
  <c r="J145"/>
  <c i="9" r="BK150"/>
  <c r="J154"/>
  <c i="2" r="J344"/>
  <c r="J338"/>
  <c r="J263"/>
  <c r="J296"/>
  <c r="J333"/>
  <c r="BK314"/>
  <c r="J214"/>
  <c r="BK279"/>
  <c r="J293"/>
  <c r="BK265"/>
  <c r="J320"/>
  <c r="BK254"/>
  <c i="3" r="BK384"/>
  <c r="J147"/>
  <c r="BK425"/>
  <c r="J425"/>
  <c r="J179"/>
  <c r="J246"/>
  <c r="J235"/>
  <c r="J384"/>
  <c r="BK290"/>
  <c r="BK199"/>
  <c i="4" r="BK195"/>
  <c r="BK189"/>
  <c r="BK128"/>
  <c r="J167"/>
  <c i="5" r="BK191"/>
  <c r="BK123"/>
  <c r="BK156"/>
  <c r="J142"/>
  <c r="BK154"/>
  <c r="BK190"/>
  <c r="J191"/>
  <c i="6" r="BK132"/>
  <c r="J123"/>
  <c r="BK144"/>
  <c r="J128"/>
  <c i="7" r="J362"/>
  <c r="BK402"/>
  <c r="J604"/>
  <c r="J520"/>
  <c r="J237"/>
  <c r="BK452"/>
  <c r="BK221"/>
  <c r="BK510"/>
  <c r="BK609"/>
  <c r="BK520"/>
  <c r="BK620"/>
  <c r="J459"/>
  <c i="8" r="J568"/>
  <c r="BK309"/>
  <c r="J422"/>
  <c r="BK218"/>
  <c r="J167"/>
  <c r="BK579"/>
  <c r="J367"/>
  <c r="J255"/>
  <c r="J513"/>
  <c r="J555"/>
  <c r="J149"/>
  <c r="J286"/>
  <c r="BK338"/>
  <c r="BK489"/>
  <c r="J207"/>
  <c r="BK381"/>
  <c r="J462"/>
  <c r="BK264"/>
  <c r="BK412"/>
  <c i="9" r="BK148"/>
  <c i="2" r="J326"/>
  <c r="BK297"/>
  <c r="BK282"/>
  <c r="J250"/>
  <c r="BK334"/>
  <c r="BK288"/>
  <c r="BK259"/>
  <c r="J298"/>
  <c r="BK205"/>
  <c r="BK316"/>
  <c r="J265"/>
  <c r="BK299"/>
  <c r="BK271"/>
  <c r="BK180"/>
  <c r="BK335"/>
  <c r="J273"/>
  <c r="BK250"/>
  <c r="J205"/>
  <c r="J303"/>
  <c r="J201"/>
  <c r="J315"/>
  <c r="BK267"/>
  <c r="J177"/>
  <c r="BK336"/>
  <c r="BK300"/>
  <c r="J270"/>
  <c r="J180"/>
  <c i="3" r="BK468"/>
  <c r="BK328"/>
  <c r="J468"/>
  <c r="BK462"/>
  <c r="BK439"/>
  <c r="BK239"/>
  <c r="BK136"/>
  <c r="J431"/>
  <c r="BK207"/>
  <c r="J483"/>
  <c r="BK473"/>
  <c r="BK187"/>
  <c r="BK408"/>
  <c r="BK434"/>
  <c r="BK310"/>
  <c r="BK264"/>
  <c r="J454"/>
  <c r="BK392"/>
  <c r="J231"/>
  <c r="BK183"/>
  <c r="J404"/>
  <c r="BK280"/>
  <c r="J207"/>
  <c r="BK431"/>
  <c r="BK397"/>
  <c r="J161"/>
  <c r="BK386"/>
  <c r="J264"/>
  <c r="J155"/>
  <c r="J331"/>
  <c r="BK335"/>
  <c r="BK273"/>
  <c r="BK147"/>
  <c i="4" r="BK176"/>
  <c r="J187"/>
  <c r="J163"/>
  <c r="BK141"/>
  <c r="BK187"/>
  <c r="J196"/>
  <c r="BK183"/>
  <c r="BK133"/>
  <c r="J144"/>
  <c r="BK192"/>
  <c r="BK134"/>
  <c r="BK194"/>
  <c r="BK196"/>
  <c r="J158"/>
  <c i="5" r="BK155"/>
  <c r="BK146"/>
  <c r="BK128"/>
  <c r="J136"/>
  <c r="J200"/>
  <c r="BK219"/>
  <c r="BK217"/>
  <c r="BK194"/>
  <c r="BK159"/>
  <c i="6" r="J125"/>
  <c r="BK124"/>
  <c r="BK128"/>
  <c r="BK147"/>
  <c r="BK126"/>
  <c r="J129"/>
  <c i="7" r="J585"/>
  <c r="J315"/>
  <c r="BK339"/>
  <c r="J574"/>
  <c r="BK346"/>
  <c r="J319"/>
  <c r="J349"/>
  <c r="J511"/>
  <c r="BK635"/>
  <c r="J406"/>
  <c r="J533"/>
  <c i="8" r="J492"/>
  <c r="J274"/>
  <c r="BK582"/>
  <c r="J549"/>
  <c r="J280"/>
  <c r="BK494"/>
  <c r="J299"/>
  <c r="BK176"/>
  <c r="BK513"/>
  <c r="J292"/>
  <c r="BK190"/>
  <c r="BK393"/>
  <c r="BK443"/>
  <c r="BK400"/>
  <c r="J218"/>
  <c r="BK280"/>
  <c r="J291"/>
  <c r="BK488"/>
  <c i="2" r="BK294"/>
  <c r="BK330"/>
  <c r="J311"/>
  <c r="BK323"/>
  <c r="J239"/>
  <c r="BK136"/>
  <c r="J294"/>
  <c r="J155"/>
  <c r="BK264"/>
  <c r="J308"/>
  <c r="J136"/>
  <c i="3" r="BK483"/>
  <c r="J250"/>
  <c r="J421"/>
  <c r="J456"/>
  <c r="BK379"/>
  <c r="J273"/>
  <c r="BK261"/>
  <c r="BK416"/>
  <c r="J408"/>
  <c i="5" r="J156"/>
  <c r="BK150"/>
  <c r="BK138"/>
  <c r="J219"/>
  <c r="J201"/>
  <c r="J164"/>
  <c i="6" r="J141"/>
  <c r="J147"/>
  <c r="J132"/>
  <c i="7" r="BK589"/>
  <c r="J277"/>
  <c r="BK340"/>
  <c r="J589"/>
  <c r="J547"/>
  <c r="J510"/>
  <c r="BK474"/>
  <c r="J502"/>
  <c r="BK398"/>
  <c r="BK315"/>
  <c r="J594"/>
  <c r="J480"/>
  <c r="BK344"/>
  <c r="BK480"/>
  <c r="BK327"/>
  <c r="J620"/>
  <c r="BK334"/>
  <c r="J397"/>
  <c i="8" r="J400"/>
  <c r="BK139"/>
  <c r="J473"/>
  <c r="BK555"/>
  <c r="J355"/>
  <c r="BK224"/>
  <c r="J588"/>
  <c r="J371"/>
  <c r="BK268"/>
  <c r="BK528"/>
  <c r="BK290"/>
  <c r="J279"/>
  <c r="J419"/>
  <c r="J190"/>
  <c r="BK248"/>
  <c r="J243"/>
  <c r="BK343"/>
  <c r="J202"/>
  <c r="J326"/>
  <c r="J196"/>
  <c r="BK439"/>
  <c i="9" r="J151"/>
  <c i="2" r="BK339"/>
  <c r="BK315"/>
  <c r="J272"/>
  <c r="BK332"/>
  <c r="J292"/>
  <c r="J233"/>
  <c r="BK214"/>
  <c r="J267"/>
  <c r="BK337"/>
  <c r="J317"/>
  <c r="BK308"/>
  <c r="J193"/>
  <c r="J282"/>
  <c r="J264"/>
  <c r="J161"/>
  <c r="BK296"/>
  <c i="1" r="AS94"/>
  <c i="2" r="J271"/>
  <c r="BK291"/>
  <c r="BK268"/>
  <c r="BK193"/>
  <c r="J339"/>
  <c r="J297"/>
  <c r="J259"/>
  <c r="BK189"/>
  <c r="BK155"/>
  <c i="3" r="BK471"/>
  <c r="BK331"/>
  <c r="BK485"/>
  <c r="BK465"/>
  <c r="J322"/>
  <c r="BK162"/>
  <c r="J436"/>
  <c r="BK254"/>
  <c r="J480"/>
  <c r="J459"/>
  <c r="BK221"/>
  <c r="J171"/>
  <c r="J258"/>
  <c r="J385"/>
  <c r="J297"/>
  <c r="J210"/>
  <c r="BK443"/>
  <c r="J162"/>
  <c r="BK404"/>
  <c r="J302"/>
  <c r="BK167"/>
  <c r="J335"/>
  <c r="J280"/>
  <c r="J285"/>
  <c r="BK161"/>
  <c i="4" r="J181"/>
  <c r="J195"/>
  <c r="J183"/>
  <c r="J155"/>
  <c r="J191"/>
  <c r="J128"/>
  <c r="BK132"/>
  <c r="BK198"/>
  <c r="BK190"/>
  <c r="J176"/>
  <c r="BK144"/>
  <c r="BK197"/>
  <c r="J193"/>
  <c i="5" r="J213"/>
  <c r="BK152"/>
  <c r="J143"/>
  <c r="J194"/>
  <c r="J151"/>
  <c r="J186"/>
  <c r="BK151"/>
  <c r="J146"/>
  <c r="BK136"/>
  <c r="BK148"/>
  <c r="J132"/>
  <c r="J149"/>
  <c r="J217"/>
  <c r="BK186"/>
  <c r="J159"/>
  <c r="BK201"/>
  <c r="J167"/>
  <c i="6" r="J142"/>
  <c r="BK125"/>
  <c r="BK127"/>
  <c r="BK139"/>
  <c r="J130"/>
  <c r="J135"/>
  <c i="7" r="BK508"/>
  <c r="BK411"/>
  <c r="J247"/>
  <c r="BK533"/>
  <c r="BK392"/>
  <c r="J346"/>
  <c r="BK426"/>
  <c r="J640"/>
  <c r="BK341"/>
  <c r="BK660"/>
  <c r="BK590"/>
  <c r="J550"/>
  <c r="BK416"/>
  <c r="J442"/>
  <c r="J144"/>
  <c r="BK547"/>
  <c r="J259"/>
  <c r="J507"/>
  <c i="8" r="J485"/>
  <c r="BK371"/>
  <c r="BK154"/>
  <c r="J579"/>
  <c r="J439"/>
  <c r="BK132"/>
  <c r="BK359"/>
  <c r="J171"/>
  <c r="J546"/>
  <c r="BK326"/>
  <c r="J443"/>
  <c r="BK196"/>
  <c r="BK287"/>
  <c r="BK595"/>
  <c r="J451"/>
  <c r="J494"/>
  <c r="J319"/>
  <c r="BK330"/>
  <c r="BK478"/>
  <c i="9" r="J126"/>
  <c r="J149"/>
  <c i="2" r="BK301"/>
  <c r="J266"/>
  <c r="J170"/>
  <c r="J288"/>
  <c i="3" r="J446"/>
  <c r="BK144"/>
  <c r="J204"/>
  <c r="BK412"/>
  <c r="BK428"/>
  <c r="BK394"/>
  <c r="BK389"/>
  <c r="BK322"/>
  <c r="J144"/>
  <c r="J286"/>
  <c r="J167"/>
  <c i="5" r="J128"/>
  <c r="J192"/>
  <c r="BK207"/>
  <c i="6" r="BK129"/>
  <c r="BK149"/>
  <c r="BK146"/>
  <c i="7" r="BK552"/>
  <c r="BK237"/>
  <c r="BK319"/>
  <c r="BK550"/>
  <c r="BK268"/>
  <c r="J402"/>
  <c r="J431"/>
  <c r="BK277"/>
  <c r="BK490"/>
  <c i="8" r="J505"/>
  <c r="J309"/>
  <c r="BK180"/>
  <c r="J578"/>
  <c r="J338"/>
  <c r="BK561"/>
  <c r="J383"/>
  <c r="BK274"/>
  <c r="BK549"/>
  <c r="J407"/>
  <c r="J469"/>
  <c r="J478"/>
  <c r="J287"/>
  <c r="BK451"/>
  <c r="J314"/>
  <c i="9" r="J148"/>
  <c r="J140"/>
  <c i="2" l="1" r="R184"/>
  <c r="P280"/>
  <c i="3" r="R166"/>
  <c r="R253"/>
  <c r="BK383"/>
  <c r="J383"/>
  <c r="J105"/>
  <c r="P445"/>
  <c r="P472"/>
  <c i="4" r="T127"/>
  <c r="P185"/>
  <c r="P184"/>
  <c i="5" r="R122"/>
  <c r="T193"/>
  <c i="6" r="R134"/>
  <c i="7" r="BK136"/>
  <c r="J136"/>
  <c r="J99"/>
  <c r="R236"/>
  <c r="BK338"/>
  <c r="J338"/>
  <c r="J101"/>
  <c r="T338"/>
  <c r="BK573"/>
  <c r="J573"/>
  <c r="J106"/>
  <c i="8" r="R175"/>
  <c r="T201"/>
  <c r="P284"/>
  <c r="R284"/>
  <c r="P493"/>
  <c r="P569"/>
  <c i="2" r="BK184"/>
  <c r="J184"/>
  <c r="J99"/>
  <c r="P262"/>
  <c r="R280"/>
  <c r="R313"/>
  <c r="R309"/>
  <c i="3" r="BK253"/>
  <c r="J253"/>
  <c r="J103"/>
  <c r="T396"/>
  <c r="BK472"/>
  <c r="J472"/>
  <c r="J112"/>
  <c i="4" r="R185"/>
  <c r="R184"/>
  <c i="5" r="R166"/>
  <c i="6" r="BK122"/>
  <c r="J122"/>
  <c r="J98"/>
  <c i="7" r="T136"/>
  <c r="T130"/>
  <c r="P509"/>
  <c i="2" r="T262"/>
  <c r="R290"/>
  <c r="R289"/>
  <c i="3" r="P166"/>
  <c r="T253"/>
  <c r="R383"/>
  <c r="R435"/>
  <c r="R445"/>
  <c r="P484"/>
  <c i="5" r="BK122"/>
  <c r="R193"/>
  <c i="7" r="R348"/>
  <c r="T573"/>
  <c i="8" r="BK382"/>
  <c r="J382"/>
  <c r="J105"/>
  <c i="2" r="P184"/>
  <c r="R262"/>
  <c r="P274"/>
  <c r="BK290"/>
  <c r="J290"/>
  <c r="J107"/>
  <c r="T313"/>
  <c r="T309"/>
  <c i="3" r="BK166"/>
  <c r="J166"/>
  <c r="J99"/>
  <c r="BK301"/>
  <c r="J301"/>
  <c r="J104"/>
  <c r="P383"/>
  <c r="P435"/>
  <c r="T445"/>
  <c r="BK484"/>
  <c r="J484"/>
  <c r="J113"/>
  <c i="4" r="BK127"/>
  <c r="T175"/>
  <c i="5" r="T166"/>
  <c i="6" r="T122"/>
  <c i="7" r="P236"/>
  <c r="P338"/>
  <c r="BK603"/>
  <c r="J603"/>
  <c r="J108"/>
  <c i="8" r="BK131"/>
  <c r="J131"/>
  <c r="J98"/>
  <c r="P298"/>
  <c r="BK569"/>
  <c r="J569"/>
  <c r="J107"/>
  <c i="2" r="BK243"/>
  <c r="J243"/>
  <c r="J101"/>
  <c r="T290"/>
  <c r="T289"/>
  <c i="3" r="R135"/>
  <c r="BK230"/>
  <c r="J230"/>
  <c r="J102"/>
  <c r="R230"/>
  <c r="P396"/>
  <c r="R455"/>
  <c i="4" r="R127"/>
  <c r="R126"/>
  <c r="R125"/>
  <c r="R175"/>
  <c i="6" r="R122"/>
  <c r="R121"/>
  <c r="R120"/>
  <c i="7" r="P136"/>
  <c r="P130"/>
  <c r="T509"/>
  <c i="8" r="P131"/>
  <c r="T382"/>
  <c i="2" r="R135"/>
  <c r="BK262"/>
  <c r="J262"/>
  <c r="J102"/>
  <c r="T280"/>
  <c i="3" r="BK135"/>
  <c r="J135"/>
  <c r="J98"/>
  <c r="R301"/>
  <c r="BK445"/>
  <c r="J445"/>
  <c r="J110"/>
  <c r="R472"/>
  <c i="4" r="BK185"/>
  <c r="J185"/>
  <c r="J105"/>
  <c i="5" r="P122"/>
  <c r="P193"/>
  <c i="6" r="P122"/>
  <c r="P121"/>
  <c r="P120"/>
  <c i="1" r="AU99"/>
  <c i="7" r="P348"/>
  <c r="P347"/>
  <c r="R603"/>
  <c i="8" r="R298"/>
  <c i="2" r="BK135"/>
  <c r="T243"/>
  <c r="BK313"/>
  <c r="J313"/>
  <c r="J112"/>
  <c i="3" r="T166"/>
  <c r="T301"/>
  <c r="T435"/>
  <c r="T472"/>
  <c i="4" r="BK175"/>
  <c r="J175"/>
  <c r="J102"/>
  <c i="5" r="BK193"/>
  <c r="J193"/>
  <c r="J100"/>
  <c i="7" r="T236"/>
  <c r="R338"/>
  <c r="P573"/>
  <c r="P603"/>
  <c i="8" r="R131"/>
  <c r="BK201"/>
  <c r="J201"/>
  <c r="J100"/>
  <c r="BK298"/>
  <c r="J298"/>
  <c r="J104"/>
  <c r="T493"/>
  <c r="R569"/>
  <c i="9" r="BK152"/>
  <c r="J152"/>
  <c r="J101"/>
  <c i="2" r="T135"/>
  <c r="P243"/>
  <c r="R274"/>
  <c i="3" r="P135"/>
  <c r="P230"/>
  <c r="T230"/>
  <c r="BK396"/>
  <c r="BK455"/>
  <c r="J455"/>
  <c r="J111"/>
  <c r="T484"/>
  <c i="4" r="P175"/>
  <c i="5" r="BK166"/>
  <c r="J166"/>
  <c r="J99"/>
  <c i="6" r="P134"/>
  <c i="7" r="BK348"/>
  <c r="R573"/>
  <c r="T603"/>
  <c i="8" r="P201"/>
  <c r="BK493"/>
  <c r="J493"/>
  <c r="J106"/>
  <c i="9" r="T147"/>
  <c r="T122"/>
  <c r="T121"/>
  <c i="2" r="T184"/>
  <c r="BK274"/>
  <c r="J274"/>
  <c r="J103"/>
  <c r="T274"/>
  <c r="P290"/>
  <c r="P289"/>
  <c r="P313"/>
  <c r="P309"/>
  <c i="3" r="P253"/>
  <c r="R396"/>
  <c r="T455"/>
  <c i="4" r="P127"/>
  <c r="P126"/>
  <c r="P125"/>
  <c i="1" r="AU97"/>
  <c i="5" r="P166"/>
  <c i="6" r="BK134"/>
  <c r="J134"/>
  <c r="J99"/>
  <c i="7" r="BK236"/>
  <c r="J236"/>
  <c r="J100"/>
  <c r="R509"/>
  <c i="8" r="T131"/>
  <c r="T175"/>
  <c r="R201"/>
  <c r="BK284"/>
  <c r="J284"/>
  <c r="J101"/>
  <c r="T284"/>
  <c r="R493"/>
  <c i="9" r="R147"/>
  <c r="R122"/>
  <c r="R121"/>
  <c r="P152"/>
  <c i="7" r="T348"/>
  <c r="T347"/>
  <c i="8" r="T298"/>
  <c i="9" r="BK147"/>
  <c r="J147"/>
  <c r="J100"/>
  <c i="2" r="P135"/>
  <c r="P134"/>
  <c r="P133"/>
  <c i="1" r="AU95"/>
  <c i="2" r="R243"/>
  <c r="BK280"/>
  <c r="J280"/>
  <c r="J104"/>
  <c i="3" r="T135"/>
  <c r="T134"/>
  <c r="P301"/>
  <c r="T383"/>
  <c r="BK435"/>
  <c r="J435"/>
  <c r="J109"/>
  <c r="P455"/>
  <c r="R484"/>
  <c i="4" r="T185"/>
  <c r="T184"/>
  <c i="5" r="T122"/>
  <c r="T121"/>
  <c r="T120"/>
  <c i="6" r="T134"/>
  <c i="7" r="R136"/>
  <c r="BK509"/>
  <c r="J509"/>
  <c r="J105"/>
  <c i="8" r="BK175"/>
  <c r="J175"/>
  <c r="J99"/>
  <c r="P382"/>
  <c i="9" r="P147"/>
  <c r="P122"/>
  <c r="P121"/>
  <c i="1" r="AU102"/>
  <c i="9" r="R152"/>
  <c i="8" r="P175"/>
  <c r="R382"/>
  <c r="T569"/>
  <c i="9" r="T152"/>
  <c i="7" r="BK639"/>
  <c r="J639"/>
  <c r="J109"/>
  <c i="8" r="BK295"/>
  <c r="J295"/>
  <c r="J102"/>
  <c i="2" r="BK310"/>
  <c r="J310"/>
  <c r="J111"/>
  <c i="4" r="BK182"/>
  <c r="J182"/>
  <c r="J103"/>
  <c i="7" r="BK595"/>
  <c r="J595"/>
  <c r="J107"/>
  <c i="9" r="BK123"/>
  <c r="J123"/>
  <c r="J98"/>
  <c i="2" r="BK238"/>
  <c r="J238"/>
  <c r="J100"/>
  <c i="6" r="BK148"/>
  <c r="J148"/>
  <c r="J100"/>
  <c i="9" r="BK125"/>
  <c r="J125"/>
  <c r="J99"/>
  <c i="2" r="BK302"/>
  <c r="J302"/>
  <c r="J108"/>
  <c i="4" r="BK162"/>
  <c r="J162"/>
  <c r="J99"/>
  <c i="3" r="BK393"/>
  <c r="J393"/>
  <c r="J106"/>
  <c i="7" r="BK345"/>
  <c r="J345"/>
  <c r="J102"/>
  <c i="2" r="BK307"/>
  <c r="J307"/>
  <c r="J109"/>
  <c i="4" r="BK166"/>
  <c r="J166"/>
  <c r="J100"/>
  <c i="8" r="BK594"/>
  <c r="J594"/>
  <c r="J109"/>
  <c i="3" r="BK220"/>
  <c r="J220"/>
  <c r="J100"/>
  <c i="4" r="BK171"/>
  <c r="J171"/>
  <c r="J101"/>
  <c i="7" r="BK131"/>
  <c r="J131"/>
  <c r="J98"/>
  <c i="8" r="BK581"/>
  <c r="J581"/>
  <c r="J108"/>
  <c i="2" r="BK287"/>
  <c r="J287"/>
  <c r="J105"/>
  <c r="BK343"/>
  <c r="J343"/>
  <c r="J113"/>
  <c i="3" r="BK225"/>
  <c r="J225"/>
  <c r="J101"/>
  <c i="8" r="BK130"/>
  <c r="J130"/>
  <c r="J97"/>
  <c i="9" r="BE150"/>
  <c r="J92"/>
  <c r="BE124"/>
  <c r="BE140"/>
  <c r="J89"/>
  <c i="8" r="BK297"/>
  <c r="J297"/>
  <c r="J103"/>
  <c i="9" r="E85"/>
  <c r="J91"/>
  <c r="F117"/>
  <c r="BE153"/>
  <c r="BE126"/>
  <c r="BE148"/>
  <c r="BE154"/>
  <c r="F92"/>
  <c r="BE149"/>
  <c r="BE151"/>
  <c i="8" r="BE455"/>
  <c r="BE488"/>
  <c i="7" r="J348"/>
  <c r="J104"/>
  <c i="8" r="BE171"/>
  <c r="BE235"/>
  <c r="BE396"/>
  <c r="BE407"/>
  <c r="BE469"/>
  <c r="BE139"/>
  <c r="BE145"/>
  <c r="BE154"/>
  <c r="BE166"/>
  <c r="BE167"/>
  <c r="BE393"/>
  <c r="BE489"/>
  <c r="BE524"/>
  <c r="F126"/>
  <c r="BE185"/>
  <c r="BE196"/>
  <c r="BE280"/>
  <c r="BE318"/>
  <c r="BE343"/>
  <c r="BE422"/>
  <c r="BE459"/>
  <c r="BE492"/>
  <c r="E119"/>
  <c r="F125"/>
  <c r="BE132"/>
  <c r="BE176"/>
  <c r="BE279"/>
  <c r="BE355"/>
  <c r="BE381"/>
  <c r="BE555"/>
  <c r="BE578"/>
  <c r="BE588"/>
  <c r="BE595"/>
  <c r="J92"/>
  <c r="BE181"/>
  <c r="BE202"/>
  <c r="BE207"/>
  <c r="BE264"/>
  <c r="BE268"/>
  <c r="BE309"/>
  <c r="BE326"/>
  <c r="BE330"/>
  <c r="BE367"/>
  <c r="BE383"/>
  <c r="BE404"/>
  <c r="BE425"/>
  <c r="BE180"/>
  <c r="BE299"/>
  <c r="BE375"/>
  <c r="BE400"/>
  <c r="BE447"/>
  <c r="BE465"/>
  <c r="BE473"/>
  <c r="BE478"/>
  <c r="BE549"/>
  <c r="BE568"/>
  <c r="BE574"/>
  <c r="BE158"/>
  <c r="BE291"/>
  <c r="BE296"/>
  <c r="BE319"/>
  <c r="BE371"/>
  <c r="BE485"/>
  <c r="BE536"/>
  <c i="7" r="BK130"/>
  <c r="J130"/>
  <c r="J97"/>
  <c i="8" r="BE136"/>
  <c r="BE274"/>
  <c r="BE350"/>
  <c r="BE412"/>
  <c r="BE443"/>
  <c r="BE451"/>
  <c r="BE494"/>
  <c r="BE579"/>
  <c r="J91"/>
  <c r="BE190"/>
  <c r="BE236"/>
  <c r="BE243"/>
  <c r="BE286"/>
  <c r="BE290"/>
  <c r="BE334"/>
  <c r="BE435"/>
  <c r="BE513"/>
  <c r="BE543"/>
  <c r="BE546"/>
  <c r="J89"/>
  <c r="BE248"/>
  <c r="BE259"/>
  <c r="BE285"/>
  <c r="BE287"/>
  <c r="BE292"/>
  <c r="BE314"/>
  <c r="BE322"/>
  <c r="BE338"/>
  <c r="BE363"/>
  <c r="BE505"/>
  <c r="BE528"/>
  <c r="BE558"/>
  <c r="BE561"/>
  <c r="BE565"/>
  <c r="BE570"/>
  <c r="BE580"/>
  <c r="BE582"/>
  <c r="BE149"/>
  <c r="BE162"/>
  <c r="BE218"/>
  <c r="BE224"/>
  <c r="BE255"/>
  <c r="BE359"/>
  <c r="BE419"/>
  <c r="BE439"/>
  <c r="BE462"/>
  <c i="7" r="BE163"/>
  <c r="BE346"/>
  <c r="BE447"/>
  <c r="F92"/>
  <c r="BE206"/>
  <c r="BE340"/>
  <c r="BE431"/>
  <c r="BE459"/>
  <c r="BE467"/>
  <c r="BE578"/>
  <c r="BE590"/>
  <c r="BE594"/>
  <c r="BE596"/>
  <c r="J89"/>
  <c r="J126"/>
  <c r="BE315"/>
  <c r="BE426"/>
  <c r="BE437"/>
  <c r="BE490"/>
  <c r="BE572"/>
  <c r="BE137"/>
  <c r="BE334"/>
  <c r="BE397"/>
  <c r="BE502"/>
  <c r="BE529"/>
  <c r="BE537"/>
  <c r="BE547"/>
  <c r="BE604"/>
  <c r="BE614"/>
  <c r="BE635"/>
  <c r="BE640"/>
  <c r="E119"/>
  <c r="BE221"/>
  <c r="BE237"/>
  <c r="BE268"/>
  <c r="BE411"/>
  <c r="BE563"/>
  <c r="BE582"/>
  <c r="BE620"/>
  <c r="BE660"/>
  <c r="BE173"/>
  <c r="BE247"/>
  <c r="BE339"/>
  <c r="BE361"/>
  <c r="BE391"/>
  <c r="BE402"/>
  <c r="BE416"/>
  <c r="BE508"/>
  <c r="BE520"/>
  <c r="BE574"/>
  <c r="F91"/>
  <c r="BE296"/>
  <c r="BE327"/>
  <c r="BE349"/>
  <c r="BE398"/>
  <c r="BE497"/>
  <c r="BE362"/>
  <c r="BE388"/>
  <c r="BE452"/>
  <c r="J91"/>
  <c r="BE259"/>
  <c r="BE277"/>
  <c r="BE474"/>
  <c r="BE167"/>
  <c r="BE406"/>
  <c r="BE442"/>
  <c r="BE510"/>
  <c r="BE533"/>
  <c r="BE538"/>
  <c r="BE551"/>
  <c r="BE552"/>
  <c r="BE585"/>
  <c r="BE589"/>
  <c r="BE609"/>
  <c r="BE341"/>
  <c r="BE344"/>
  <c r="BE421"/>
  <c r="BE480"/>
  <c r="BE507"/>
  <c i="6" r="BK121"/>
  <c r="J121"/>
  <c r="J97"/>
  <c i="7" r="BE132"/>
  <c r="BE144"/>
  <c r="BE199"/>
  <c r="BE319"/>
  <c r="BE376"/>
  <c r="BE392"/>
  <c r="BE485"/>
  <c r="BE511"/>
  <c r="BE550"/>
  <c i="6" r="J117"/>
  <c r="BE129"/>
  <c r="BE124"/>
  <c r="BE127"/>
  <c r="F91"/>
  <c r="BE128"/>
  <c r="BE141"/>
  <c r="BE144"/>
  <c r="F92"/>
  <c r="J114"/>
  <c r="BE147"/>
  <c r="BE149"/>
  <c r="BE125"/>
  <c r="BE142"/>
  <c r="BE145"/>
  <c i="5" r="J122"/>
  <c r="J98"/>
  <c i="6" r="BE131"/>
  <c r="BE132"/>
  <c r="BE146"/>
  <c r="E85"/>
  <c r="J116"/>
  <c r="BE130"/>
  <c r="BE135"/>
  <c r="BE138"/>
  <c r="BE143"/>
  <c r="BE123"/>
  <c r="BE126"/>
  <c r="BE139"/>
  <c r="BE140"/>
  <c r="BE133"/>
  <c i="5" r="BE150"/>
  <c r="BE152"/>
  <c r="BE164"/>
  <c r="BE190"/>
  <c r="BE174"/>
  <c r="BE191"/>
  <c r="BE194"/>
  <c r="BE200"/>
  <c r="BE201"/>
  <c r="BE216"/>
  <c r="BE218"/>
  <c r="J91"/>
  <c r="F116"/>
  <c r="BE123"/>
  <c r="BE132"/>
  <c r="BE136"/>
  <c r="BE138"/>
  <c r="BE145"/>
  <c r="BE147"/>
  <c r="BE148"/>
  <c r="BE213"/>
  <c r="BE154"/>
  <c r="BE208"/>
  <c i="4" r="BK184"/>
  <c r="J184"/>
  <c r="J104"/>
  <c i="5" r="BE156"/>
  <c r="E85"/>
  <c r="J92"/>
  <c r="F117"/>
  <c r="BE142"/>
  <c r="BE143"/>
  <c r="BE144"/>
  <c r="BE146"/>
  <c r="BE153"/>
  <c r="BE165"/>
  <c i="4" r="J127"/>
  <c r="J98"/>
  <c i="5" r="BE128"/>
  <c r="BE133"/>
  <c r="BE139"/>
  <c r="BE149"/>
  <c r="BE163"/>
  <c r="BE180"/>
  <c r="BE155"/>
  <c r="BE173"/>
  <c r="BE189"/>
  <c r="BE167"/>
  <c r="BE181"/>
  <c r="BE219"/>
  <c r="BE159"/>
  <c r="BE192"/>
  <c r="J89"/>
  <c r="BE127"/>
  <c r="BE137"/>
  <c r="BE151"/>
  <c r="BE186"/>
  <c r="BE207"/>
  <c r="BE217"/>
  <c i="4" r="J89"/>
  <c r="J92"/>
  <c r="BE151"/>
  <c r="BE181"/>
  <c r="BE195"/>
  <c r="F92"/>
  <c r="BE137"/>
  <c r="BE134"/>
  <c r="J91"/>
  <c r="BE128"/>
  <c r="BE158"/>
  <c r="BE198"/>
  <c i="3" r="J396"/>
  <c r="J108"/>
  <c i="4" r="E115"/>
  <c r="BE133"/>
  <c r="BE141"/>
  <c r="BE163"/>
  <c r="BE177"/>
  <c r="BE188"/>
  <c r="BE172"/>
  <c r="F91"/>
  <c r="BE144"/>
  <c r="BE178"/>
  <c i="3" r="BK134"/>
  <c i="4" r="BE167"/>
  <c r="BE187"/>
  <c r="BE176"/>
  <c r="BE183"/>
  <c r="BE186"/>
  <c r="BE191"/>
  <c r="BE196"/>
  <c r="BE197"/>
  <c r="BE132"/>
  <c r="BE148"/>
  <c r="BE190"/>
  <c r="BE192"/>
  <c r="BE194"/>
  <c r="BE155"/>
  <c r="BE189"/>
  <c r="BE193"/>
  <c i="3" r="E123"/>
  <c r="BE162"/>
  <c r="BE171"/>
  <c r="BE175"/>
  <c r="BE322"/>
  <c r="BE325"/>
  <c r="BE385"/>
  <c r="BE408"/>
  <c i="2" r="BK309"/>
  <c r="J309"/>
  <c r="J110"/>
  <c i="3" r="F130"/>
  <c r="BE207"/>
  <c r="BE250"/>
  <c r="BE254"/>
  <c r="BE397"/>
  <c r="BE147"/>
  <c r="BE148"/>
  <c r="BE196"/>
  <c r="BE204"/>
  <c r="BE268"/>
  <c r="BE272"/>
  <c r="BE294"/>
  <c r="BE297"/>
  <c r="BE306"/>
  <c r="BE421"/>
  <c r="BE434"/>
  <c r="BE436"/>
  <c r="BE446"/>
  <c r="BE471"/>
  <c r="BE483"/>
  <c r="J89"/>
  <c r="F129"/>
  <c r="BE144"/>
  <c r="BE155"/>
  <c r="BE161"/>
  <c r="BE199"/>
  <c r="BE226"/>
  <c r="BE239"/>
  <c r="BE243"/>
  <c r="BE246"/>
  <c r="BE258"/>
  <c r="BE264"/>
  <c r="BE273"/>
  <c r="BE302"/>
  <c r="BE318"/>
  <c r="BE328"/>
  <c r="BE412"/>
  <c r="BE140"/>
  <c r="BE167"/>
  <c r="BE187"/>
  <c r="BE191"/>
  <c r="BE379"/>
  <c r="BE384"/>
  <c r="BE389"/>
  <c r="BE401"/>
  <c r="BE404"/>
  <c r="BE439"/>
  <c r="BE459"/>
  <c r="BE473"/>
  <c r="BE485"/>
  <c i="2" r="J135"/>
  <c r="J98"/>
  <c r="BK289"/>
  <c r="J289"/>
  <c r="J106"/>
  <c i="3" r="J92"/>
  <c r="J129"/>
  <c r="BE152"/>
  <c r="BE235"/>
  <c r="BE261"/>
  <c r="BE280"/>
  <c r="BE335"/>
  <c r="BE450"/>
  <c r="BE285"/>
  <c r="BE290"/>
  <c r="BE310"/>
  <c r="BE386"/>
  <c r="BE394"/>
  <c r="BE417"/>
  <c r="BE440"/>
  <c r="BE183"/>
  <c r="BE210"/>
  <c r="BE416"/>
  <c r="BE444"/>
  <c r="BE462"/>
  <c r="BE465"/>
  <c r="BE468"/>
  <c r="BE480"/>
  <c r="BE489"/>
  <c r="BE136"/>
  <c r="BE221"/>
  <c r="BE314"/>
  <c r="BE331"/>
  <c r="BE425"/>
  <c r="BE443"/>
  <c r="BE456"/>
  <c r="BE231"/>
  <c r="BE276"/>
  <c r="BE415"/>
  <c r="BE428"/>
  <c r="BE431"/>
  <c r="BE454"/>
  <c r="BE179"/>
  <c r="BE215"/>
  <c r="BE286"/>
  <c r="BE392"/>
  <c r="BE476"/>
  <c r="BE477"/>
  <c i="2" r="J91"/>
  <c r="BE193"/>
  <c r="BE214"/>
  <c r="BE225"/>
  <c r="BE264"/>
  <c r="BE283"/>
  <c r="BE295"/>
  <c r="BE296"/>
  <c r="E85"/>
  <c r="F91"/>
  <c r="J127"/>
  <c r="BE152"/>
  <c r="BE158"/>
  <c r="BE180"/>
  <c r="BE185"/>
  <c r="BE266"/>
  <c r="BE316"/>
  <c r="BE148"/>
  <c r="BE265"/>
  <c r="BE272"/>
  <c r="BE275"/>
  <c r="BE298"/>
  <c r="BE335"/>
  <c r="BE155"/>
  <c r="BE161"/>
  <c r="BE177"/>
  <c r="BE217"/>
  <c r="BE222"/>
  <c r="BE233"/>
  <c r="BE269"/>
  <c r="BE282"/>
  <c r="BE286"/>
  <c r="BE340"/>
  <c r="BE136"/>
  <c r="BE254"/>
  <c r="BE300"/>
  <c r="BE336"/>
  <c r="BE291"/>
  <c r="BE323"/>
  <c r="BE330"/>
  <c r="BE339"/>
  <c r="F92"/>
  <c r="BE137"/>
  <c r="BE170"/>
  <c r="BE201"/>
  <c r="BE239"/>
  <c r="BE267"/>
  <c r="BE273"/>
  <c r="BE292"/>
  <c r="BE299"/>
  <c r="BE308"/>
  <c r="BE314"/>
  <c r="BE205"/>
  <c r="BE263"/>
  <c r="BE271"/>
  <c r="BE294"/>
  <c r="BE297"/>
  <c r="BE311"/>
  <c r="BE317"/>
  <c r="BE326"/>
  <c r="BE332"/>
  <c r="J130"/>
  <c r="BE173"/>
  <c r="BE189"/>
  <c r="BE228"/>
  <c r="BE244"/>
  <c r="BE270"/>
  <c r="BE301"/>
  <c r="BE315"/>
  <c r="BE281"/>
  <c r="BE250"/>
  <c r="BE268"/>
  <c r="BE279"/>
  <c r="BE331"/>
  <c r="BE333"/>
  <c r="BE334"/>
  <c r="BE142"/>
  <c r="BE166"/>
  <c r="BE197"/>
  <c r="BE209"/>
  <c r="BE259"/>
  <c r="BE288"/>
  <c r="BE293"/>
  <c r="BE303"/>
  <c r="BE320"/>
  <c r="BE329"/>
  <c r="BE337"/>
  <c r="BE338"/>
  <c r="BE344"/>
  <c i="3" r="F35"/>
  <c i="1" r="BB96"/>
  <c i="8" r="F37"/>
  <c i="1" r="BD101"/>
  <c i="2" r="F35"/>
  <c i="1" r="BB95"/>
  <c i="5" r="F34"/>
  <c i="1" r="BA98"/>
  <c i="6" r="J34"/>
  <c i="1" r="AW99"/>
  <c i="7" r="F37"/>
  <c i="1" r="BD100"/>
  <c i="2" r="J34"/>
  <c i="1" r="AW95"/>
  <c i="5" r="J34"/>
  <c i="1" r="AW98"/>
  <c i="6" r="F37"/>
  <c i="1" r="BD99"/>
  <c i="7" r="F36"/>
  <c i="1" r="BC100"/>
  <c i="2" r="F37"/>
  <c i="1" r="BD95"/>
  <c i="5" r="F35"/>
  <c i="1" r="BB98"/>
  <c i="7" r="J34"/>
  <c i="1" r="AW100"/>
  <c i="3" r="F37"/>
  <c i="1" r="BD96"/>
  <c i="8" r="J34"/>
  <c i="1" r="AW101"/>
  <c i="3" r="F36"/>
  <c i="1" r="BC96"/>
  <c i="9" r="J34"/>
  <c i="1" r="AW102"/>
  <c i="9" r="F34"/>
  <c i="1" r="BA102"/>
  <c i="9" r="F36"/>
  <c i="1" r="BC102"/>
  <c i="9" r="F35"/>
  <c i="1" r="BB102"/>
  <c i="9" r="F37"/>
  <c i="1" r="BD102"/>
  <c i="2" r="F34"/>
  <c i="1" r="BA95"/>
  <c i="4" r="F36"/>
  <c i="1" r="BC97"/>
  <c i="6" r="F36"/>
  <c i="1" r="BC99"/>
  <c i="6" r="F34"/>
  <c i="1" r="BA99"/>
  <c i="7" r="F35"/>
  <c i="1" r="BB100"/>
  <c i="4" r="F35"/>
  <c i="1" r="BB97"/>
  <c i="4" r="F34"/>
  <c i="1" r="BA97"/>
  <c i="4" r="J34"/>
  <c i="1" r="AW97"/>
  <c i="4" r="F37"/>
  <c i="1" r="BD97"/>
  <c i="5" r="F36"/>
  <c i="1" r="BC98"/>
  <c i="7" r="F34"/>
  <c i="1" r="BA100"/>
  <c i="2" r="F36"/>
  <c i="1" r="BC95"/>
  <c i="5" r="F37"/>
  <c i="1" r="BD98"/>
  <c i="6" r="F35"/>
  <c i="1" r="BB99"/>
  <c i="8" r="F34"/>
  <c i="1" r="BA101"/>
  <c i="3" r="J34"/>
  <c i="1" r="AW96"/>
  <c i="8" r="F36"/>
  <c i="1" r="BC101"/>
  <c i="3" r="F34"/>
  <c i="1" r="BA96"/>
  <c i="8" r="F35"/>
  <c i="1" r="BB101"/>
  <c i="2" l="1" r="R134"/>
  <c r="R133"/>
  <c i="3" r="P395"/>
  <c i="7" r="R347"/>
  <c i="3" r="BK395"/>
  <c r="J395"/>
  <c r="J107"/>
  <c i="8" r="R130"/>
  <c i="6" r="T121"/>
  <c r="T120"/>
  <c i="8" r="T130"/>
  <c r="T129"/>
  <c i="3" r="P134"/>
  <c r="P133"/>
  <c i="1" r="AU96"/>
  <c i="8" r="R297"/>
  <c i="5" r="BK121"/>
  <c r="J121"/>
  <c r="J97"/>
  <c i="2" r="T134"/>
  <c r="T133"/>
  <c i="8" r="P297"/>
  <c i="4" r="T126"/>
  <c r="T125"/>
  <c i="8" r="T297"/>
  <c i="7" r="T129"/>
  <c i="2" r="BK134"/>
  <c r="J134"/>
  <c r="J97"/>
  <c i="3" r="T395"/>
  <c r="T133"/>
  <c r="R395"/>
  <c i="7" r="P129"/>
  <c i="1" r="AU100"/>
  <c i="7" r="R130"/>
  <c r="R129"/>
  <c i="8" r="P130"/>
  <c r="P129"/>
  <c i="1" r="AU101"/>
  <c i="5" r="P121"/>
  <c r="P120"/>
  <c i="1" r="AU98"/>
  <c i="3" r="R134"/>
  <c r="R133"/>
  <c i="7" r="BK347"/>
  <c r="J347"/>
  <c r="J103"/>
  <c i="4" r="BK126"/>
  <c r="J126"/>
  <c r="J97"/>
  <c i="5" r="R121"/>
  <c r="R120"/>
  <c i="9" r="BK122"/>
  <c r="BK121"/>
  <c r="J121"/>
  <c r="J96"/>
  <c i="8" r="BK129"/>
  <c r="J129"/>
  <c i="7" r="BK129"/>
  <c r="J129"/>
  <c i="6" r="BK120"/>
  <c r="J120"/>
  <c r="J96"/>
  <c i="3" r="J134"/>
  <c r="J97"/>
  <c i="2" r="BK133"/>
  <c r="J133"/>
  <c r="J96"/>
  <c r="J33"/>
  <c i="1" r="AV95"/>
  <c r="AT95"/>
  <c r="BB94"/>
  <c r="AX94"/>
  <c i="9" r="J33"/>
  <c i="1" r="AV102"/>
  <c r="AT102"/>
  <c i="6" r="F33"/>
  <c i="1" r="AZ99"/>
  <c i="9" r="F33"/>
  <c i="1" r="AZ102"/>
  <c i="5" r="J33"/>
  <c i="1" r="AV98"/>
  <c r="AT98"/>
  <c r="BA94"/>
  <c r="W30"/>
  <c i="2" r="F33"/>
  <c i="1" r="AZ95"/>
  <c r="BD94"/>
  <c r="W33"/>
  <c i="4" r="F33"/>
  <c i="1" r="AZ97"/>
  <c i="7" r="J33"/>
  <c i="1" r="AV100"/>
  <c r="AT100"/>
  <c i="4" r="J33"/>
  <c i="1" r="AV97"/>
  <c r="AT97"/>
  <c i="7" r="J30"/>
  <c i="1" r="AG100"/>
  <c i="8" r="J30"/>
  <c i="1" r="AG101"/>
  <c r="BC94"/>
  <c r="W32"/>
  <c i="8" r="F33"/>
  <c i="1" r="AZ101"/>
  <c i="3" r="F33"/>
  <c i="1" r="AZ96"/>
  <c i="6" r="J33"/>
  <c i="1" r="AV99"/>
  <c r="AT99"/>
  <c i="8" r="J33"/>
  <c i="1" r="AV101"/>
  <c r="AT101"/>
  <c i="3" r="J33"/>
  <c i="1" r="AV96"/>
  <c r="AT96"/>
  <c i="5" r="F33"/>
  <c i="1" r="AZ98"/>
  <c i="7" r="F33"/>
  <c i="1" r="AZ100"/>
  <c i="8" l="1" r="R129"/>
  <c i="5" r="BK120"/>
  <c r="J120"/>
  <c i="3" r="BK133"/>
  <c r="J133"/>
  <c r="J96"/>
  <c i="9" r="J122"/>
  <c r="J97"/>
  <c i="4" r="BK125"/>
  <c r="J125"/>
  <c r="J96"/>
  <c i="1" r="AN101"/>
  <c i="8" r="J96"/>
  <c i="1" r="AN100"/>
  <c i="8" r="J39"/>
  <c i="7" r="J96"/>
  <c r="J39"/>
  <c i="1" r="AU94"/>
  <c r="AY94"/>
  <c i="5" r="J30"/>
  <c i="1" r="AG98"/>
  <c i="9" r="J30"/>
  <c i="1" r="AG102"/>
  <c i="2" r="J30"/>
  <c i="1" r="AG95"/>
  <c r="AZ94"/>
  <c r="AV94"/>
  <c r="AK29"/>
  <c i="6" r="J30"/>
  <c i="1" r="AG99"/>
  <c r="AN99"/>
  <c r="AW94"/>
  <c r="AK30"/>
  <c r="W31"/>
  <c i="9" l="1" r="J39"/>
  <c i="5" r="J39"/>
  <c r="J96"/>
  <c i="6" r="J39"/>
  <c i="2" r="J39"/>
  <c i="1" r="AN95"/>
  <c r="AN102"/>
  <c r="AN98"/>
  <c i="4" r="J30"/>
  <c i="1" r="AG97"/>
  <c r="AN97"/>
  <c i="3" r="J30"/>
  <c i="1" r="AG96"/>
  <c r="AN96"/>
  <c r="W29"/>
  <c r="AT94"/>
  <c i="3" l="1" r="J39"/>
  <c i="4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<sst xmlns="http://schemas.openxmlformats.org/spreadsheetml/2006/main">
  <si>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</si>
  <si>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</si>
  <si>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</si>
  <si>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</si>
  <si>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</si>
  <si>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{819ba033-82d7-4993-8444-b74e31b8d910}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</si>
  <si>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</si>
  <si>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</si>
  <si>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</si>
  <si>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</si>
  <si>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</si>
  <si>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</si>
  <si>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</si>
  <si>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</si>
  <si>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PA635220024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</si>
  <si>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</si>
  <si>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</si>
  <si>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Údržba, oprava a odstraňování závad u SPS v obvodu OŘ OVA 2023-2024 - Opava východ VB - opravné práce</t>
  </si>
  <si>
    <t>KSO:</t>
  </si>
  <si>
    <t>CC-CZ:</t>
  </si>
  <si>
    <t>Místo:</t>
  </si>
  <si>
    <t xml:space="preserve"> </t>
  </si>
  <si>
    <t>Datum:</t>
  </si>
  <si>
    <t>17. 3. 2023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</si>
  <si>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</si>
  <si>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</si>
  <si>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</si>
  <si>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</si>
  <si>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</si>
  <si>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</si>
  <si>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</si>
  <si>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</si>
  <si>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</si>
  <si>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CS ÚRS 2023 01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</si>
  <si>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</si>
  <si>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</si>
  <si>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</si>
  <si>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</si>
  <si>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</si>
  <si>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</si>
  <si>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</si>
  <si>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</si>
  <si>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</si>
  <si>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</si>
  <si>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</si>
  <si>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</si>
  <si>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</si>
  <si>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</si>
  <si>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</si>
  <si>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</si>
  <si>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</si>
  <si>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</si>
  <si>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</si>
  <si>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</si>
  <si>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</si>
  <si>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</si>
  <si>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</si>
  <si>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</si>
  <si>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</si>
  <si>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</si>
  <si>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</si>
  <si>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</si>
  <si>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</si>
  <si>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</si>
  <si>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</si>
  <si>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</si>
  <si>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</si>
  <si>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</si>
  <si>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</si>
  <si>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</si>
  <si>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</si>
  <si>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</si>
  <si>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</si>
  <si>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</si>
  <si>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</si>
  <si>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</si>
  <si>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</si>
  <si>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</si>
  <si>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</si>
  <si>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2411</t>
  </si>
  <si>
    <t>D.1.4.1 ZTI – Domovní rozvod plynu</t>
  </si>
  <si>
    <t>STA</t>
  </si>
  <si>
    <t>1</t>
  </si>
  <si>
    <t>{bf234a28-d71a-4ed8-ad7e-7ac30d5535a5}</t>
  </si>
  <si>
    <t>2</t>
  </si>
  <si>
    <t>2412</t>
  </si>
  <si>
    <t>D.1.1 ASŘ – 1.PP</t>
  </si>
  <si>
    <t>{e135b554-88ca-4642-8fc0-5e98fa3e778b}</t>
  </si>
  <si>
    <t>2414</t>
  </si>
  <si>
    <t>D.1.4.1 ZTI – 1.PP</t>
  </si>
  <si>
    <t>{850e02a9-8809-469d-91ee-1398a24cb85b}</t>
  </si>
  <si>
    <t>2415</t>
  </si>
  <si>
    <t>D.1.4.3 VZT – 1.PP</t>
  </si>
  <si>
    <t>{25321275-d647-4b6f-80af-af47ece0cbc4}</t>
  </si>
  <si>
    <t>2416</t>
  </si>
  <si>
    <t>D.1.4.4 ELE – 1.PP</t>
  </si>
  <si>
    <t>{92918017-0bb8-4203-92f8-c7be279a5e07}</t>
  </si>
  <si>
    <t>2417</t>
  </si>
  <si>
    <t>D.1.1 ASŘ – 1.NP</t>
  </si>
  <si>
    <t>{5b415725-533b-4970-bd97-78576fb0ee40}</t>
  </si>
  <si>
    <t>2418</t>
  </si>
  <si>
    <t>D.1.1 ASŘ – STŘECHA</t>
  </si>
  <si>
    <t>{91253543-faad-488a-93c2-21f9ea1949a4}</t>
  </si>
  <si>
    <t>2429</t>
  </si>
  <si>
    <t>Vedlejší rozpočtové náklady</t>
  </si>
  <si>
    <t>{9acf4147-096a-42f3-b45a-418765d36285}</t>
  </si>
  <si>
    <t>KRYCÍ LIST SOUPISU PRACÍ</t>
  </si>
  <si>
    <t>Objekt:</t>
  </si>
  <si>
    <t>2411 - D.1.4.1 ZTI – Domovní rozvod plynu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</si>
  <si>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</si>
  <si>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</si>
  <si>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</si>
  <si>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</si>
  <si>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</si>
  <si>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</si>
  <si>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</si>
  <si>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11 - Přípravné a přidružené práce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</si>
  <si>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</si>
  <si>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</si>
  <si>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</si>
  <si>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</si>
  <si>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</si>
  <si>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</si>
  <si>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</si>
  <si>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723 - Zdravotechnika - vnitřní plynovod</t>
  </si>
  <si>
    <t xml:space="preserve">    782 - Dokončovací práce - obklady z kamene</t>
  </si>
  <si>
    <t xml:space="preserve">    783 - Dokončovací práce - nátěry</t>
  </si>
  <si>
    <t>M - Práce a dodávky M</t>
  </si>
  <si>
    <t xml:space="preserve">    22-M - Dodávka a montáž technologických zařízení</t>
  </si>
  <si>
    <t xml:space="preserve">    23-M - Montáže potrubí</t>
  </si>
  <si>
    <t xml:space="preserve">    ON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</si>
  <si>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</si>
  <si>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</si>
  <si>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</si>
  <si>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</si>
  <si>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</si>
  <si>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</si>
  <si>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</si>
  <si>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</si>
  <si>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</si>
  <si>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</si>
  <si>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</si>
  <si>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</si>
  <si>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</si>
  <si>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</si>
  <si>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</si>
  <si>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</si>
  <si>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</si>
  <si>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</si>
  <si>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119001423</t>
  </si>
  <si>
    <t>Dočasné zajištění kabelů a kabelových tratí z více než 6 volně ložených kabelů</t>
  </si>
  <si>
    <t>m</t>
  </si>
  <si>
    <t>4</t>
  </si>
  <si>
    <t>132251102</t>
  </si>
  <si>
    <t>Hloubení rýh nezapažených š do 800 mm v hornině třídy těžitelnosti I skupiny 3 objem do 50 m3 strojně</t>
  </si>
  <si>
    <t>m3</t>
  </si>
  <si>
    <t>VV</t>
  </si>
  <si>
    <t xml:space="preserve">"dle podélného profilu plynovodu - v.č. D.1.4-104 </t>
  </si>
  <si>
    <t>"(po odstranění chodníkových dlažeb, lože a podloží )</t>
  </si>
  <si>
    <t>(52,00+4,00)*0,80*(1,00+0,10+0,10-0,37)</t>
  </si>
  <si>
    <t>Součet</t>
  </si>
  <si>
    <t>3</t>
  </si>
  <si>
    <t>139001101</t>
  </si>
  <si>
    <t>Příplatek za ztížení vykopávky v blízkosti podzemního vedení</t>
  </si>
  <si>
    <t>6</t>
  </si>
  <si>
    <t>"( ruční výkop dle vyjádření TS Opava ! )</t>
  </si>
  <si>
    <t>"cca z 1/3 kubatury</t>
  </si>
  <si>
    <t>37,184/3</t>
  </si>
  <si>
    <t>162751117</t>
  </si>
  <si>
    <t>Vodorovné přemístění přes 9 000 do 10000 m výkopku/sypaniny z horniny třídy těžitelnosti I skupiny 1 až 3</t>
  </si>
  <si>
    <t>8</t>
  </si>
  <si>
    <t>"přebytečný výkopek - z plyn.přípojky</t>
  </si>
  <si>
    <t>37,184</t>
  </si>
  <si>
    <t>5</t>
  </si>
  <si>
    <t>162751119</t>
  </si>
  <si>
    <t>Příplatek k vodorovnému přemístění výkopku/sypaniny z horniny třídy těžitelnosti I skupiny 1 až 3 ZKD 1000 m přes 10000 m</t>
  </si>
  <si>
    <t>10</t>
  </si>
  <si>
    <t>37,184*5</t>
  </si>
  <si>
    <t>167151101</t>
  </si>
  <si>
    <t>Nakládání výkopku z hornin třídy těžitelnosti I skupiny 1 až 3 do 100 m3</t>
  </si>
  <si>
    <t>12</t>
  </si>
  <si>
    <t>"přebytečný výkopek" 37,184</t>
  </si>
  <si>
    <t>7</t>
  </si>
  <si>
    <t>171201231</t>
  </si>
  <si>
    <t>Poplatek za uložení zeminy a kamení na recyklační skládce (skládkovné) kód odpadu 17 05 04</t>
  </si>
  <si>
    <t>t</t>
  </si>
  <si>
    <t>14</t>
  </si>
  <si>
    <t>37,184*2,00</t>
  </si>
  <si>
    <t>174151101</t>
  </si>
  <si>
    <t>Zásyp jam, šachet rýh nebo kolem objektů sypaninou se zhutněním</t>
  </si>
  <si>
    <t>16</t>
  </si>
  <si>
    <t xml:space="preserve">"štěrkodrť ( po vrstvách max. 250mm)  - dle položky výkopu" 37,184</t>
  </si>
  <si>
    <t>"odpočet vytlačené kubatury podsypu a obsypu</t>
  </si>
  <si>
    <t>-4,48-12,992</t>
  </si>
  <si>
    <t>9</t>
  </si>
  <si>
    <t>043154000</t>
  </si>
  <si>
    <t>Zkoušky hutnicí ( míru zhutnění ) zásypu štěrkodrtí odbornou firmou (Evd je větší anebo rovno 30 MPa/m2) s vyhotovením protokolu o měření a odevzdání na Magistrát města Opavy, odboru dopravy.</t>
  </si>
  <si>
    <t>soub</t>
  </si>
  <si>
    <t>18</t>
  </si>
  <si>
    <t xml:space="preserve">"dle v.č.  D.1.4-106 a dle TSO vyjádření č. 479/2022</t>
  </si>
  <si>
    <t xml:space="preserve">"měření po jednotlivých vrstvách ( 2 vrstvy tl. do 250mm )"  2</t>
  </si>
  <si>
    <t>M</t>
  </si>
  <si>
    <t>58344197</t>
  </si>
  <si>
    <t>štěrkodrť frakce 0/63, vč. dopravy</t>
  </si>
  <si>
    <t>20</t>
  </si>
  <si>
    <t>19,712*2,00</t>
  </si>
  <si>
    <t>11</t>
  </si>
  <si>
    <t>175151101</t>
  </si>
  <si>
    <t>Obsypání potrubí strojně sypaninou bez prohození, uloženou do 3 m</t>
  </si>
  <si>
    <t>22</t>
  </si>
  <si>
    <t>(52,00+4,00)*0,80*(0,09+0,20)</t>
  </si>
  <si>
    <t>58331351</t>
  </si>
  <si>
    <t>kamenivo těžené drobné frakce 0/4, vč. dopravy</t>
  </si>
  <si>
    <t>24</t>
  </si>
  <si>
    <t>12,992*1,67</t>
  </si>
  <si>
    <t>13</t>
  </si>
  <si>
    <t>181951112</t>
  </si>
  <si>
    <t>Úprava pláně v hornině třídy těžitelnosti I skupiny 1 až 3 se zhutněním strojně</t>
  </si>
  <si>
    <t>m2</t>
  </si>
  <si>
    <t>26</t>
  </si>
  <si>
    <t>(52,00+4,00)*0,80</t>
  </si>
  <si>
    <t>Přípravné a přidružené práce</t>
  </si>
  <si>
    <t>1131061R1</t>
  </si>
  <si>
    <t>Rozebrání dlažeb ze zámkových dlaždic komunikací pro pěší ručně - pro zpětné použití</t>
  </si>
  <si>
    <t>28</t>
  </si>
  <si>
    <t>"varovné pásy na chodníku - v kolizi s výkopem pro plyn 2x</t>
  </si>
  <si>
    <t>1,00*2</t>
  </si>
  <si>
    <t>1131061R2</t>
  </si>
  <si>
    <t>Rozebrání dlažeb z betonových nebo kamenných dlaždic komunikací pro pěší ručně - pro zpětné použití</t>
  </si>
  <si>
    <t>30</t>
  </si>
  <si>
    <t>"dle podélného profilu plynovodu - v.č. D.1.4-104 ( mimo varovné pásy )</t>
  </si>
  <si>
    <t>(52,00+4,00-0,80*2)*1,60</t>
  </si>
  <si>
    <t>113107023</t>
  </si>
  <si>
    <t>Odstranění podkladu z kameniva drceného tl přes 200 do 300 mm při překopech ručně</t>
  </si>
  <si>
    <t>32</t>
  </si>
  <si>
    <t>"u varovných pásů na chodníku - v kolizi s výkopem pro plyn 2x</t>
  </si>
  <si>
    <t>17</t>
  </si>
  <si>
    <t>113107523</t>
  </si>
  <si>
    <t>Odstranění podkladu z kameniva drceného tl přes 200 do 300 mm při překopech strojně pl přes 15 m2</t>
  </si>
  <si>
    <t>34</t>
  </si>
  <si>
    <t xml:space="preserve">" v tl. 250+40mm"  (52,00+4,00-0,80*2)*1,60</t>
  </si>
  <si>
    <t>979054441</t>
  </si>
  <si>
    <t>Očištění vybouraných z desek nebo dlaždic s původním spárováním z kameniva těženého</t>
  </si>
  <si>
    <t>36</t>
  </si>
  <si>
    <t>19</t>
  </si>
  <si>
    <t>979054451</t>
  </si>
  <si>
    <t>Očištění vybouraných zámkových dlaždic s původním spárováním z kameniva těženého</t>
  </si>
  <si>
    <t>38</t>
  </si>
  <si>
    <t>997221551</t>
  </si>
  <si>
    <t>Vodorovná doprava suti ze sypkých materiálů do 1 km</t>
  </si>
  <si>
    <t>40</t>
  </si>
  <si>
    <t>"podklad z kameniva z odd.11 !</t>
  </si>
  <si>
    <t>2,00*0,44</t>
  </si>
  <si>
    <t>87,04*0,44</t>
  </si>
  <si>
    <t>997221559</t>
  </si>
  <si>
    <t>Příplatek ZKD 1 km u vodorovné dopravy suti ze sypkých materiálů</t>
  </si>
  <si>
    <t>42</t>
  </si>
  <si>
    <t>39,178*14</t>
  </si>
  <si>
    <t>997221561</t>
  </si>
  <si>
    <t>Vodorovná doprava suti z kusových materiálů do 1 km</t>
  </si>
  <si>
    <t>44</t>
  </si>
  <si>
    <t>"z odd.11 !</t>
  </si>
  <si>
    <t>"upřesní se při realizaci !</t>
  </si>
  <si>
    <t>"poškozená beton. plošná dlažba" 0,273</t>
  </si>
  <si>
    <t>23</t>
  </si>
  <si>
    <t>997221569</t>
  </si>
  <si>
    <t>Příplatek ZKD 1 km u vodorovné dopravy suti z kusových materiálů</t>
  </si>
  <si>
    <t>46</t>
  </si>
  <si>
    <t>0,273*14</t>
  </si>
  <si>
    <t>997221611</t>
  </si>
  <si>
    <t>Nakládání suti na dopravní prostředky pro vodorovnou dopravu</t>
  </si>
  <si>
    <t>48</t>
  </si>
  <si>
    <t>0,273+39,178</t>
  </si>
  <si>
    <t>25</t>
  </si>
  <si>
    <t>997221615</t>
  </si>
  <si>
    <t>Poplatek za uložení na skládce (skládkovné) stavebního odpadu betonového kód odpadu 17 01 01</t>
  </si>
  <si>
    <t>50</t>
  </si>
  <si>
    <t>997221655</t>
  </si>
  <si>
    <t>Poplatek za uložení na skládce (skládkovné) zeminy a kamení kód odpadu 17 05 04</t>
  </si>
  <si>
    <t>52</t>
  </si>
  <si>
    <t>Vodorovné konstrukce</t>
  </si>
  <si>
    <t>27</t>
  </si>
  <si>
    <t>451572111</t>
  </si>
  <si>
    <t>Lože pod potrubí otevřený výkop z kameniva drobného těženého</t>
  </si>
  <si>
    <t>54</t>
  </si>
  <si>
    <t>(52,00+4,00)*0,80*0,10</t>
  </si>
  <si>
    <t>Komunikace</t>
  </si>
  <si>
    <t>56690113R</t>
  </si>
  <si>
    <t>Vyspravení podkladu po překopech inženýrských sítí plochy do 15 m2 s rozprostřením a zhutněním štěrkodrtí tl. 250 mm ( s hutnící zkouškou !)</t>
  </si>
  <si>
    <t>56</t>
  </si>
  <si>
    <t>29</t>
  </si>
  <si>
    <t>5962111R1</t>
  </si>
  <si>
    <t>Kladení dlažby z beton.zámkových dlaždic komunikací pro pěší ručně s ložem z kameniva drceného tl. do 40 mm, s vyplněním spár křemičit.pískem 3,73kg/m2 s 2-jitým hutněním, vibrováním a se smetením přebyt. materiálu, tl. 60 mm skupiny A, pro plochy do 50m2</t>
  </si>
  <si>
    <t>58</t>
  </si>
  <si>
    <t xml:space="preserve">"zpětně "  1,00*2</t>
  </si>
  <si>
    <t>596811221</t>
  </si>
  <si>
    <t>Kladení betonové dlažby komunikací pro pěší do lože z kameniva velikosti přes 0,09 do 0,25 m2 pl přes 50 do 100 m2</t>
  </si>
  <si>
    <t>60</t>
  </si>
  <si>
    <t xml:space="preserve">"zpětně" </t>
  </si>
  <si>
    <t>31</t>
  </si>
  <si>
    <t>59246007</t>
  </si>
  <si>
    <t>dlažba plošná betonová terasová tryskaná 400x400x40mm</t>
  </si>
  <si>
    <t>62</t>
  </si>
  <si>
    <t>"doplnění po poškozené dlažbě cca ( upřesní se při realizaci !) " 3,00</t>
  </si>
  <si>
    <t>Trubní vedení</t>
  </si>
  <si>
    <t>891241322</t>
  </si>
  <si>
    <t>Montáž vodovodních šoupátek vevařovacích PE konec SDR11 PN16 otevřený výkop DN 80/90</t>
  </si>
  <si>
    <t>kus</t>
  </si>
  <si>
    <t>64</t>
  </si>
  <si>
    <t>33</t>
  </si>
  <si>
    <t>422213D1</t>
  </si>
  <si>
    <t>měkce těsnící klínové šoupátko s PE přivařovacími konci E2 DN 80/90, 4055E2 - SDR 11</t>
  </si>
  <si>
    <t>66</t>
  </si>
  <si>
    <t>891311811</t>
  </si>
  <si>
    <t>Demontáž vodovodních šoupátek otevřený výkop DN 150</t>
  </si>
  <si>
    <t>68</t>
  </si>
  <si>
    <t>35</t>
  </si>
  <si>
    <t>899101211</t>
  </si>
  <si>
    <t>Demontáž poklopů litinových nebo ocelových včetně rámů hmotnosti do 50 kg</t>
  </si>
  <si>
    <t>70</t>
  </si>
  <si>
    <t>899121102</t>
  </si>
  <si>
    <t>Osazení poklopů plastových šoupátkových</t>
  </si>
  <si>
    <t>72</t>
  </si>
  <si>
    <t>37</t>
  </si>
  <si>
    <t>422913D2</t>
  </si>
  <si>
    <t>poklop litinový šoupátkový pro šoupátka - uliční poklop z šedé litiny, bitumenované 1755</t>
  </si>
  <si>
    <t>74</t>
  </si>
  <si>
    <t>56230636</t>
  </si>
  <si>
    <t>deska podkladová uličního poklopu plastového ventilkového a šoupatového</t>
  </si>
  <si>
    <t>76</t>
  </si>
  <si>
    <t>39</t>
  </si>
  <si>
    <t>899712111</t>
  </si>
  <si>
    <t>Orientační tabulky na zdivu</t>
  </si>
  <si>
    <t>78</t>
  </si>
  <si>
    <t>899721111</t>
  </si>
  <si>
    <t>Signalizační vodič DN do 150 mm na potrubí</t>
  </si>
  <si>
    <t>80</t>
  </si>
  <si>
    <t>41</t>
  </si>
  <si>
    <t>899722113</t>
  </si>
  <si>
    <t>Krytí potrubí z plastů výstražnou fólií z PVC 34cm</t>
  </si>
  <si>
    <t>82</t>
  </si>
  <si>
    <t>899913141</t>
  </si>
  <si>
    <t>Uzavírací manžeta chráničky potrubí DN 100 x 150</t>
  </si>
  <si>
    <t>84</t>
  </si>
  <si>
    <t>Ostatní konstrukce a práce, bourání</t>
  </si>
  <si>
    <t>43</t>
  </si>
  <si>
    <t>969237V1</t>
  </si>
  <si>
    <t>Stavební výpomoci u plyn.přípojky - Průrazy (prostupy) pro nové potrubí , drážka pro potrubí, vyspravení , izolace proti vodě a zapravení povrchů do původního stavu</t>
  </si>
  <si>
    <t>86</t>
  </si>
  <si>
    <t>" a uvedení do původního stavu !</t>
  </si>
  <si>
    <t>"celkem" 1</t>
  </si>
  <si>
    <t>96903111R</t>
  </si>
  <si>
    <t>Vybourání vnitřního ocelového potrubí přes DN 100 do DN 150</t>
  </si>
  <si>
    <t>88</t>
  </si>
  <si>
    <t>997</t>
  </si>
  <si>
    <t>Přesun sutě</t>
  </si>
  <si>
    <t>45</t>
  </si>
  <si>
    <t>997013151</t>
  </si>
  <si>
    <t>Vnitrostaveništní doprava suti a vybouraných hmot pro budovy v do 6 m s omezením mechanizace</t>
  </si>
  <si>
    <t>90</t>
  </si>
  <si>
    <t>997013501</t>
  </si>
  <si>
    <t>Odvoz suti a vybouraných hmot na skládku nebo meziskládku do 1 km se složením</t>
  </si>
  <si>
    <t>92</t>
  </si>
  <si>
    <t>47</t>
  </si>
  <si>
    <t>997013509</t>
  </si>
  <si>
    <t>Příplatek k odvozu suti a vybouraných hmot na skládku ZKD 1 km přes 1 km</t>
  </si>
  <si>
    <t>94</t>
  </si>
  <si>
    <t>1,409*14 "Přepočtené koeficientem množství</t>
  </si>
  <si>
    <t>997013871</t>
  </si>
  <si>
    <t>Poplatek za uložení stavebního odpadu na recyklační skládce (skládkovné) směsného stavebního a demoličního kód odpadu 17 09 04</t>
  </si>
  <si>
    <t>96</t>
  </si>
  <si>
    <t>998</t>
  </si>
  <si>
    <t>Přesun hmot</t>
  </si>
  <si>
    <t>49</t>
  </si>
  <si>
    <t>998017001</t>
  </si>
  <si>
    <t>Přesun hmot s omezením mechanizace pro budovy v do 6 m</t>
  </si>
  <si>
    <t>98</t>
  </si>
  <si>
    <t>PSV</t>
  </si>
  <si>
    <t>Práce a dodávky PSV</t>
  </si>
  <si>
    <t>723</t>
  </si>
  <si>
    <t>Zdravotechnika - vnitřní plynovod</t>
  </si>
  <si>
    <t>723150312</t>
  </si>
  <si>
    <t>Potrubí ocelové hladké černé bezešvé spojované svařováním tvářené za tepla D 57x3,2 mm</t>
  </si>
  <si>
    <t>100</t>
  </si>
  <si>
    <t>51</t>
  </si>
  <si>
    <t>7231503R5</t>
  </si>
  <si>
    <t>Redukce přes 1 DN DN 80/50 - Varná redukce na ocelové potrubí DN 80/50</t>
  </si>
  <si>
    <t>102</t>
  </si>
  <si>
    <t>7231503R6</t>
  </si>
  <si>
    <t>Redukce přes 1 DN DN 100/80 - Varná redukce na ocelové potrubí DN 100/80</t>
  </si>
  <si>
    <t>104</t>
  </si>
  <si>
    <t>53</t>
  </si>
  <si>
    <t>723190901</t>
  </si>
  <si>
    <t>Uzavření,otevření plynovodního potrubí při opravě</t>
  </si>
  <si>
    <t>106</t>
  </si>
  <si>
    <t>723190907</t>
  </si>
  <si>
    <t>Odvzdušnění nebo napuštění plynovodního potrubí</t>
  </si>
  <si>
    <t>108</t>
  </si>
  <si>
    <t>55</t>
  </si>
  <si>
    <t>723190909</t>
  </si>
  <si>
    <t>Zkouška těsnosti potrubí plynovodního</t>
  </si>
  <si>
    <t>110</t>
  </si>
  <si>
    <t>723219104</t>
  </si>
  <si>
    <t>Montáž armatur plynovodních přírubových DN 80 ostatní typ</t>
  </si>
  <si>
    <t>112</t>
  </si>
  <si>
    <t>57</t>
  </si>
  <si>
    <t>31946D01</t>
  </si>
  <si>
    <t>příruba na ocelové potrubí DN 80</t>
  </si>
  <si>
    <t>114</t>
  </si>
  <si>
    <t>7239R006</t>
  </si>
  <si>
    <t>Propojení stávajícího potrubí z oceli DN 50 na nové rozvody</t>
  </si>
  <si>
    <t>116</t>
  </si>
  <si>
    <t>59</t>
  </si>
  <si>
    <t>7239R007</t>
  </si>
  <si>
    <t>Propojení stávajícího potrubí z oceli DN 100 na nové rozvody</t>
  </si>
  <si>
    <t>118</t>
  </si>
  <si>
    <t>998723101</t>
  </si>
  <si>
    <t>Přesun hmot tonážní pro vnitřní plynovod v objektech v do 6 m</t>
  </si>
  <si>
    <t>120</t>
  </si>
  <si>
    <t>782</t>
  </si>
  <si>
    <t>Dokončovací práce - obklady z kamene</t>
  </si>
  <si>
    <t>61</t>
  </si>
  <si>
    <t>78299R01</t>
  </si>
  <si>
    <t>Demontáž, očištění s úpravou a zpětná montáž kamenného obkladu soklu</t>
  </si>
  <si>
    <t>122</t>
  </si>
  <si>
    <t>" u vstupu plynové přípojky do budovy</t>
  </si>
  <si>
    <t xml:space="preserve">"cca - upřesní se při realizaci !  "    1,50</t>
  </si>
  <si>
    <t>783</t>
  </si>
  <si>
    <t>Dokončovací práce - nátěry</t>
  </si>
  <si>
    <t>78399R01</t>
  </si>
  <si>
    <t>Odstranění starých nátěrů na potrubí v místě s HUP až za plynoměr, provedení nových nátěrů potrubí a konzol 3násobných žlutou barvou</t>
  </si>
  <si>
    <t>124</t>
  </si>
  <si>
    <t>Práce a dodávky M</t>
  </si>
  <si>
    <t>22-M</t>
  </si>
  <si>
    <t>Dodávka a montáž technologických zařízení</t>
  </si>
  <si>
    <t>63</t>
  </si>
  <si>
    <t>R1</t>
  </si>
  <si>
    <t>Dodávka a montáž RFID markerů k lokalizaci plynovodu</t>
  </si>
  <si>
    <t>-701325566</t>
  </si>
  <si>
    <t>23-M</t>
  </si>
  <si>
    <t>Montáže potrubí</t>
  </si>
  <si>
    <t>230201301</t>
  </si>
  <si>
    <t>Montáž trubního dílu PE elektrotvarovky dn 125 mm en 7,1 mm</t>
  </si>
  <si>
    <t>126</t>
  </si>
  <si>
    <t>65</t>
  </si>
  <si>
    <t>286149D8</t>
  </si>
  <si>
    <t>elektrokoleno 90° PE 100 PN16 D 125mm - Koleno PE 90/ 90° SDR 17</t>
  </si>
  <si>
    <t>256</t>
  </si>
  <si>
    <t>128</t>
  </si>
  <si>
    <t>230205052</t>
  </si>
  <si>
    <t>Montáž potrubí plastového svařované na tupo nebo elektrospojkou dn 90 mm en 8,2 mm</t>
  </si>
  <si>
    <t>130</t>
  </si>
  <si>
    <t>67</t>
  </si>
  <si>
    <t>28613530</t>
  </si>
  <si>
    <t>potrubí třívrstvé PE100 RC SDR11 90x8,2 dl 12m</t>
  </si>
  <si>
    <t>132</t>
  </si>
  <si>
    <t>60*1,05 "Přepočtené koeficientem množství</t>
  </si>
  <si>
    <t>230205111</t>
  </si>
  <si>
    <t>Montáž potrubí plastového svařovaného na tupo nebo elektrospojkou dn 125 mm en 7,1 mm</t>
  </si>
  <si>
    <t>134</t>
  </si>
  <si>
    <t xml:space="preserve">"chráničky"  10,00</t>
  </si>
  <si>
    <t>69</t>
  </si>
  <si>
    <t>28613153</t>
  </si>
  <si>
    <t>potrubí vodovodní třívrstvé PE100 RC+ SDR17 125x7,4 dl 12m s dodatečným opláštěním</t>
  </si>
  <si>
    <t>136</t>
  </si>
  <si>
    <t>10*1,05 "Přepočtené koeficientem množství</t>
  </si>
  <si>
    <t>230205252</t>
  </si>
  <si>
    <t>Montáž trubního dílu PE elektrotvarovky nebo svařovaného na tupo dn 90 mm en 8,2 mm</t>
  </si>
  <si>
    <t>138</t>
  </si>
  <si>
    <t>1+4+2</t>
  </si>
  <si>
    <t>71</t>
  </si>
  <si>
    <t>28653060</t>
  </si>
  <si>
    <t>elektrokoleno 90° PE 100 D 90mm</t>
  </si>
  <si>
    <t>140</t>
  </si>
  <si>
    <t>28614960</t>
  </si>
  <si>
    <t>elektrotvarovka T-kus rovnoramenný PE 100 PN16 D 90mm</t>
  </si>
  <si>
    <t>142</t>
  </si>
  <si>
    <t>73</t>
  </si>
  <si>
    <t>28612D01</t>
  </si>
  <si>
    <t>PŘÍRUBOVÉ SPOJENÍ PRO PE POTRUBÍ - PE příruba s vevařovacím koncem DN 80 SDR 11 č.0315</t>
  </si>
  <si>
    <t>144</t>
  </si>
  <si>
    <t>230220001</t>
  </si>
  <si>
    <t>Montáž zemní soupravy pro šoupátka ON 13 6580</t>
  </si>
  <si>
    <t>146</t>
  </si>
  <si>
    <t>75</t>
  </si>
  <si>
    <t>422910D3</t>
  </si>
  <si>
    <t>souprava zemní pro šoupátka DN 65-80mm Rd 1,5m - pro E2 šoupátka DN 80 (1,07-1,5 m)</t>
  </si>
  <si>
    <t>148</t>
  </si>
  <si>
    <t>230071007</t>
  </si>
  <si>
    <t>Revize šoupátek do PN 40 DN 80</t>
  </si>
  <si>
    <t>150</t>
  </si>
  <si>
    <t>77</t>
  </si>
  <si>
    <t>230170003</t>
  </si>
  <si>
    <t>Tlakové zkoušky těsnosti potrubí - příprava DN přes 80 do 125</t>
  </si>
  <si>
    <t>sada</t>
  </si>
  <si>
    <t>152</t>
  </si>
  <si>
    <t>230230017</t>
  </si>
  <si>
    <t>Hlavní tlaková zkouška vzduchem 0,6 MPa DN 80</t>
  </si>
  <si>
    <t>154</t>
  </si>
  <si>
    <t>79</t>
  </si>
  <si>
    <t>230200118</t>
  </si>
  <si>
    <t>Nasunutí potrubní sekce do ocelové chráničky DN 100</t>
  </si>
  <si>
    <t>156</t>
  </si>
  <si>
    <t>230230076</t>
  </si>
  <si>
    <t>Čištění potrubí PN 38 6416 DN 200</t>
  </si>
  <si>
    <t>158</t>
  </si>
  <si>
    <t>81</t>
  </si>
  <si>
    <t>2309480V</t>
  </si>
  <si>
    <t>Pomocný montážní , spojovací , kotevní materiál , drobné fitinky,</t>
  </si>
  <si>
    <t>kg</t>
  </si>
  <si>
    <t>160</t>
  </si>
  <si>
    <t>HZS4212</t>
  </si>
  <si>
    <t>Hodinová zúčtovací sazba revizní technik specialista</t>
  </si>
  <si>
    <t>hod</t>
  </si>
  <si>
    <t>162</t>
  </si>
  <si>
    <t>"revize " 8</t>
  </si>
  <si>
    <t>ON</t>
  </si>
  <si>
    <t>Ostatní náklady</t>
  </si>
  <si>
    <t>83</t>
  </si>
  <si>
    <t>005241020R</t>
  </si>
  <si>
    <t>Geodetické zaměření skutečného provedení</t>
  </si>
  <si>
    <t>Soubor</t>
  </si>
  <si>
    <t>164</t>
  </si>
  <si>
    <t>2412 - D.1.1 ASŘ – 1.PP</t>
  </si>
  <si>
    <t xml:space="preserve">    3 - Svislé a kompletní konstrukce</t>
  </si>
  <si>
    <t xml:space="preserve">    6 - Úpravy povrchů, podlahy a osazování výplní</t>
  </si>
  <si>
    <t xml:space="preserve">    711 - Izolace proti vodě, vlhkosti a plynům</t>
  </si>
  <si>
    <t xml:space="preserve">    761 - Konstrukce prosvětlovací</t>
  </si>
  <si>
    <t xml:space="preserve">    764 - Konstrukce klempířské</t>
  </si>
  <si>
    <t xml:space="preserve">    766 - Konstrukce truhlářské</t>
  </si>
  <si>
    <t xml:space="preserve">    781 - Dokončovací práce - obklady</t>
  </si>
  <si>
    <t xml:space="preserve">    784 - Dokončovací práce - malby a tapety</t>
  </si>
  <si>
    <t>133212811</t>
  </si>
  <si>
    <t>Hloubení nezapažených šachet v hornině třídy těžitelnosti I skupiny 3 plocha výkopu do 4 m2 ručně</t>
  </si>
  <si>
    <t xml:space="preserve">"u větracích šachet Z/01"  </t>
  </si>
  <si>
    <t>1,00*1,00*(1,35-0,16) *3</t>
  </si>
  <si>
    <t xml:space="preserve">"u větracích šachet Z/01 - přebytečný výkopek"  </t>
  </si>
  <si>
    <t>0,40*0,20*1,20*3 +1,00*1,00*0,15*3</t>
  </si>
  <si>
    <t>0,738*5</t>
  </si>
  <si>
    <t>166111101</t>
  </si>
  <si>
    <t>Přehození neulehlého výkopku z horniny třídy těžitelnosti I skupiny 1 až 3 ručně</t>
  </si>
  <si>
    <t>167111101</t>
  </si>
  <si>
    <t>Nakládání výkopku z hornin třídy těžitelnosti I skupiny 1 až 3 ručně</t>
  </si>
  <si>
    <t>0,738*2,00</t>
  </si>
  <si>
    <t>174111101</t>
  </si>
  <si>
    <t>Zásyp jam, šachet rýh nebo kolem objektů sypaninou se zhutněním ručně</t>
  </si>
  <si>
    <t>"odpočet šachet a lože</t>
  </si>
  <si>
    <t>-0,40*0,20*1,20*3 -1,00*1,00*0,15*3</t>
  </si>
  <si>
    <t>174111109</t>
  </si>
  <si>
    <t>Příplatek k zásypu za ruční prohození sypaniny sítem</t>
  </si>
  <si>
    <t>181912112</t>
  </si>
  <si>
    <t>Úprava pláně v hornině třídy těžitelnosti I skupiny 3 se zhutněním ručně</t>
  </si>
  <si>
    <t>(1,00*1,00-0,40*0,20) *3</t>
  </si>
  <si>
    <t xml:space="preserve">"u větracích šachet Z/01 s přesahy ( nástupiště )"  </t>
  </si>
  <si>
    <t>1,40*1,60 *2</t>
  </si>
  <si>
    <t xml:space="preserve">"u větracích šachet Z/01 s přesahy ( z ulice )"  </t>
  </si>
  <si>
    <t xml:space="preserve">1,60*1,60 </t>
  </si>
  <si>
    <t>113107021</t>
  </si>
  <si>
    <t>Odstranění podkladu z kameniva drceného tl do 100 mm při překopech ručně</t>
  </si>
  <si>
    <t>113107022</t>
  </si>
  <si>
    <t>Odstranění podkladu z kameniva drceného tl přes 100 do 200 mm při překopech ručně</t>
  </si>
  <si>
    <t>4,48*0,19</t>
  </si>
  <si>
    <t>2,56*0,29</t>
  </si>
  <si>
    <t>1,593*14</t>
  </si>
  <si>
    <t>"poškozená zámková dlažba komunikací pro pěší cca " 0,12</t>
  </si>
  <si>
    <t xml:space="preserve">"dtto beton. plošná dlažba" 0,091 </t>
  </si>
  <si>
    <t>0,211*14</t>
  </si>
  <si>
    <t>0,211+1,593</t>
  </si>
  <si>
    <t>Svislé a kompletní konstrukce</t>
  </si>
  <si>
    <t>310238411</t>
  </si>
  <si>
    <t>Zazdívka otvorů pl přes 0,25 do 1 m2 ve zdivu nadzákladovém cihlami pálenými na MC</t>
  </si>
  <si>
    <t>" u sklepn. světlíků - v.č. D.1.1-102</t>
  </si>
  <si>
    <t>0,90*0,50*0,45 *3</t>
  </si>
  <si>
    <t>451541111</t>
  </si>
  <si>
    <t>Lože pod potrubí otevřený výkop ze štěrkodrtě</t>
  </si>
  <si>
    <t xml:space="preserve">"u větracích šachet Z/01 - lože"  </t>
  </si>
  <si>
    <t>1,00*1,00*0,15*3</t>
  </si>
  <si>
    <t>566901131</t>
  </si>
  <si>
    <t>Vyspravení podkladu po překopech inženýrských sítí plochy do 15 m2 štěrkodrtí tl. 100 mm</t>
  </si>
  <si>
    <t>(1,40*1,60-0,40*0,20) *2</t>
  </si>
  <si>
    <t>566901132</t>
  </si>
  <si>
    <t>Vyspravení podkladu po překopech inženýrských sítí plochy do 15 m2 štěrkodrtí tl. 150 mm</t>
  </si>
  <si>
    <t>1,60*1,60 -0,40*0,20</t>
  </si>
  <si>
    <t xml:space="preserve">"zpětně "  (1,40*1,60-0,40*0,20) *2</t>
  </si>
  <si>
    <t>59245270</t>
  </si>
  <si>
    <t>dlažba tvar čtverec betonová 100x100x60mm barevná</t>
  </si>
  <si>
    <t>"doplnění po poškozené dlažbě cca" 1,00</t>
  </si>
  <si>
    <t>596811220</t>
  </si>
  <si>
    <t>Kladení betonové dlažby komunikací pro pěší do lože z kameniva velikosti přes 0,09 do 0,25 m2 pl do 50 m2</t>
  </si>
  <si>
    <t>"zpětně" 1,60*1,60 -0,40*0,20</t>
  </si>
  <si>
    <t>Úpravy povrchů, podlahy a osazování výplní</t>
  </si>
  <si>
    <t>612315301</t>
  </si>
  <si>
    <t>Vápenná hladká omítka ostění nebo nadpraží</t>
  </si>
  <si>
    <t>(0,90+0,60*2)*0,55*3</t>
  </si>
  <si>
    <t>612325213</t>
  </si>
  <si>
    <t>Vápenocementová hladká omítka malých ploch přes 0,25 do 1 m2 na stěnách</t>
  </si>
  <si>
    <t xml:space="preserve">" u sklepn. světlíků - v.č. D.1.1-102"  3</t>
  </si>
  <si>
    <t>61299R011</t>
  </si>
  <si>
    <t>Provedení plošného měření vlhkosti stávajícího zdiva, zpracování následných grafických výstupů z měření v elektronické podobě a projednání</t>
  </si>
  <si>
    <t>vzorek</t>
  </si>
  <si>
    <t xml:space="preserve">"Opatření proti vlhkosti -  viz TZ a v.č. D.1.1-101 " 20</t>
  </si>
  <si>
    <t>619991011</t>
  </si>
  <si>
    <t>Obalení konstrukcí a prvků fólií přilepenou lepící páskou</t>
  </si>
  <si>
    <t xml:space="preserve">"1.PP"  0,90*0,60*3</t>
  </si>
  <si>
    <t xml:space="preserve">"ostatní cca "  20,00</t>
  </si>
  <si>
    <t>622135002</t>
  </si>
  <si>
    <t>Vyrovnání podkladu vnějších stěn maltou cementovou tl do 10 mm</t>
  </si>
  <si>
    <t xml:space="preserve">" u sklepn. světlíků - v.č. D.1.1-102"  </t>
  </si>
  <si>
    <t>(0,90+0,15*2)*(0,50+0,15) *3</t>
  </si>
  <si>
    <t>622135092</t>
  </si>
  <si>
    <t>Příplatek k vyrovnání vnějších stěn maltou cementovou za každých dalších 5 mm tl</t>
  </si>
  <si>
    <t>629135102</t>
  </si>
  <si>
    <t>Vyrovnávací vrstva pod klempířské prvky z MC š přes 150 do 300 mm</t>
  </si>
  <si>
    <t xml:space="preserve">" u sklepn. světlíků - v.č. D.1.1-102"  0,90*3</t>
  </si>
  <si>
    <t>631311115</t>
  </si>
  <si>
    <t>Mazanina tl přes 50 do 80 mm z betonu prostého bez zvýšených nároků na prostředí tř. C 20/25</t>
  </si>
  <si>
    <t>"1.PP - m.č. 028 - nadbetonování podlahy viz vzorové řezy</t>
  </si>
  <si>
    <t>19,30*0,07</t>
  </si>
  <si>
    <t>631312141</t>
  </si>
  <si>
    <t>Doplnění rýh v dosavadních mazaninách betonem prostým</t>
  </si>
  <si>
    <t>"1.PP - v místě kanalizace ( m.č. 028 ) - viz vzorové řezy</t>
  </si>
  <si>
    <t>(4,50+3,30-0,60)*0,60*0,10</t>
  </si>
  <si>
    <t xml:space="preserve">" 2-há vrstva"  0,432</t>
  </si>
  <si>
    <t>631319021</t>
  </si>
  <si>
    <t>Příplatek k mazanině tl přes 50 do 80 mm za přehlazení s poprášením cementem</t>
  </si>
  <si>
    <t>631319173</t>
  </si>
  <si>
    <t>Příplatek k mazanině tl přes 80 do 120 mm za stržení povrchu spodní vrstvy před vložením výztuže</t>
  </si>
  <si>
    <t>631362021</t>
  </si>
  <si>
    <t>Výztuž mazanin svařovanými sítěmi Kari</t>
  </si>
  <si>
    <t>(4,50+3,30-0,60)*0,60*1,10*4,335/1000</t>
  </si>
  <si>
    <t>632450121</t>
  </si>
  <si>
    <t>Vyrovnávací cementový potěr tl přes 10 do 20 mm ze suchých směsí provedený v pásu</t>
  </si>
  <si>
    <t xml:space="preserve">" u sklepn. světlíků pod vnitřní parapety - v.č. D.1.1-102"  0,90*0,15*3</t>
  </si>
  <si>
    <t>632902211</t>
  </si>
  <si>
    <t>Příprava zatvrdlého povrchu betonových mazanin pro cementový potěr cementovým mlékem s přísadou</t>
  </si>
  <si>
    <t>"1.PP - m.č. 028 - u nadbetonování podlahy viz vzorové řezy</t>
  </si>
  <si>
    <t>19,30</t>
  </si>
  <si>
    <t>952902121</t>
  </si>
  <si>
    <t>Čištění budov zametení drsných podlah</t>
  </si>
  <si>
    <t>965081212</t>
  </si>
  <si>
    <t>Bourání podlah z dlaždic keramických nebo xylolitových tl do 10 mm plochy do 1 m2</t>
  </si>
  <si>
    <t>"parapety " 0,90*0,30*3</t>
  </si>
  <si>
    <t>967031132</t>
  </si>
  <si>
    <t>Přisekání rovných ostění v cihelném zdivu na MV nebo MVC</t>
  </si>
  <si>
    <t>(0,90+2*1,10)*0,15*3</t>
  </si>
  <si>
    <t>968082015</t>
  </si>
  <si>
    <t>Vybourání plastových rámů oken včetně křídel plochy do 1 m2</t>
  </si>
  <si>
    <t>0,90*1,10*3</t>
  </si>
  <si>
    <t>974042587</t>
  </si>
  <si>
    <t>Vysekání rýh v dlažbě betonové nebo jiné monolitické hl do 250 mm š do 300 mm</t>
  </si>
  <si>
    <t>"1.PP - v místě kanalizace</t>
  </si>
  <si>
    <t>4,50+3,30-0,60</t>
  </si>
  <si>
    <t>974042589</t>
  </si>
  <si>
    <t>Příplatek k vysekání rýh v dlažbě betonové nebo jiné monolitické hl do 250 mm ZKD 100 mm š rýhy</t>
  </si>
  <si>
    <t>7,20*3</t>
  </si>
  <si>
    <t>977151125</t>
  </si>
  <si>
    <t>Jádrové vrty diamantovými korunkami do stavebních materiálů D přes 180 do 200 mm</t>
  </si>
  <si>
    <t xml:space="preserve">"VZT - viz v.č. D.1.1-101"  0,50+1,00+0,18+0,52+1,07</t>
  </si>
  <si>
    <t>977151127</t>
  </si>
  <si>
    <t>Jádrové vrty diamantovými korunkami do stavebních materiálů D přes 225 do 250 mm</t>
  </si>
  <si>
    <t>"VZT - viz v.č. D.1.1-101" 1,00+0,52*2+1,07</t>
  </si>
  <si>
    <t>977312114</t>
  </si>
  <si>
    <t>Řezání stávajících betonových mazanin vyztužených hl do 200 mm</t>
  </si>
  <si>
    <t>4,50+3,30+0,60+2,70+3,90</t>
  </si>
  <si>
    <t>978013161</t>
  </si>
  <si>
    <t>Otlučení (osekání) vnitřní vápenné nebo vápenocementové omítky stěn v rozsahu přes 30 do 50 %</t>
  </si>
  <si>
    <t>"1.PP - označené prostory ( stěny nad výši 1m )</t>
  </si>
  <si>
    <t>((1,54+4,39)*2-0,80) *2,00</t>
  </si>
  <si>
    <t>(1,20+2,10)*2*(2,08+2,18)/2 -1,05*1,07</t>
  </si>
  <si>
    <t>((8,31+0,80+3,26)*2+1,05)*2,035 -0,80*1,97*3+1,05*(2,23-2,035)/3*2*6</t>
  </si>
  <si>
    <t xml:space="preserve">0,49*1,97*2 </t>
  </si>
  <si>
    <t>3,33*2*1,52 + 2,97*2*(1,52+(2,08-1,52)/3*2)</t>
  </si>
  <si>
    <t>-0,80*2,00 -0,60*0,60 + 0,53*2,00*2+0,60*3*0,55</t>
  </si>
  <si>
    <t>5,24*2*1,41+0,77*(2,00-1,41)+(2,54+1,07)*2*(1,41+(2,00-1,41)/3*2)</t>
  </si>
  <si>
    <t>-0,80*1,90 -0,60*0,60 + 0,53*1,90*2+0,60*3*0,40</t>
  </si>
  <si>
    <t>(0,47+0,86+2,14-0,30)*2*2,08+1,05*2*(1,52+(2,08-1,52)/3*2)</t>
  </si>
  <si>
    <t>-0,81*1,97-0,80*1,83-0,86*1,84 +0,30*1,83*2+0,50*1,83*2</t>
  </si>
  <si>
    <t>2,95*2*1,84 + (2,70+0,97+1,166+1,20)*(1,84+(2,12-1,84)/3*2)-0,86*1,80</t>
  </si>
  <si>
    <t>(1,12+0,82+4,86+0,60+0,22)*2*(2,44+2,21)/2 +1,24*(2,44+(2,56-2,44)/3*2)</t>
  </si>
  <si>
    <t>1,24*(2,21+(2,56-2,21)/3*2) -0,80*1,83-0,86*1,80-0,94*1,98-0,83*1,97</t>
  </si>
  <si>
    <t>-0,83*1,63-0,60*1,80+0,33*1,87*2+0,18*1,80*2+0,18*1,98*2+0,30*1,63*2+0,48*1,80*2</t>
  </si>
  <si>
    <t>(1,27*2+0,10)*2,12+1,05*2*(2,12+(2,23-2,12)/3*2)-0,86*1,80-0,80*1,97+0,47*2,03*2</t>
  </si>
  <si>
    <t>3,20*2*2,05 + 2,20*2*(2,05+(2,56-2,05)/3*2)-0,86*1,63+0,40*2,05*2</t>
  </si>
  <si>
    <t>3,70*1,19+(1,094+1,316+1,37)*2,18 + (2,62+3,07)*(1,19+(2,18-1,19)/3*2)-0,80*1,97</t>
  </si>
  <si>
    <t>2,18*1,19+1,20+(1,094+1,30)*2,18 + (2,63+2,29)*(1,19+(2,18-1,19)/3*2)-0,80*1,97+2,5</t>
  </si>
  <si>
    <t>-1,08*1,80+1,14*1,80*2 +(2,00+0,98+0,20)*2*1,85-0,60*1,80</t>
  </si>
  <si>
    <t>3,68*1,12+3,68*2,20+2,01*2*(1,12+(2,20-1,12)/3*2)-0,80*1,89+0,56*1,89*2</t>
  </si>
  <si>
    <t>3,68*1,12+3,68*2,20+3,08*2*(1,12+(2,20-1,12)/3*2)-0,80*1,89-1,00*1,17-1,30*1,80</t>
  </si>
  <si>
    <t>0,71*(1,17+1,98)/2*2 +0,77*1,70*2 +(3,06+0,79)*2*2,00 -1,30*1,70</t>
  </si>
  <si>
    <t>3,68*2*1,97 + 2,49*2*(1,97+(2,35-1,97)/3*2)-1,00*1,98-0,80*1,90-1,30*2,205</t>
  </si>
  <si>
    <t xml:space="preserve">0,77*2,13*2+0,56*1,97*2 </t>
  </si>
  <si>
    <t>0,78*2*1,54 + 2,50*2*(1,54+(2,41-1,54)/3*2) -1,30*2,205-1,06*2,18</t>
  </si>
  <si>
    <t>(0,70+1,19)*2*2,24 -1,06*2,18-0,94*1,98</t>
  </si>
  <si>
    <t>3,68*1,43+3,68*2,53 + (2,23*2)*(1,43+(2,53-1,43)/3*2)-0,80*1,97*2-0,80*1,98</t>
  </si>
  <si>
    <t>3,68*1,58+3,68*2,53 + (2,23*2)*(1,58+(2,53-1,58)/3*2)-0,80*1,97-0,80*1,98</t>
  </si>
  <si>
    <t>0,32*1,97*2 + 1,40*2*2,27+ (2,90+1,00)*2*(2,27+(2,55-2,27)/3*2)</t>
  </si>
  <si>
    <t>-0,80*1,98*2-0,93*1,87+0,75*2,20*2</t>
  </si>
  <si>
    <t>(3,32+2,85)*2*1,95-1,08*1,80-0,80*1,97-1,40*1,80-0,90*1,10+0,63*1,80*2</t>
  </si>
  <si>
    <t>5,32*2*2,28+2,836*2*(2,28+(2,45-2,28)/3*2)-0,80*1,97-0,90*1,10*2</t>
  </si>
  <si>
    <t>0,50*2,25*2+ (0,35*0,50*2+0,45*0,60*2+0,90*0,75)*3</t>
  </si>
  <si>
    <t>(3,32+2,00)*2*1,95-0,80*1,97*3-1,40*1,80-1,86*1,80+0,66*1,80*2</t>
  </si>
  <si>
    <t>2,08*2*2,05 + (3,20*2)*(2,05+(2,45-2,05)/3*2)-0,80*1,97-0,96*2,00-1,86*1,80</t>
  </si>
  <si>
    <t>2,70*2*2,05 + (3,20*2)*(2,05+(2,45-2,05)/3*2)-0,80*1,97</t>
  </si>
  <si>
    <t>1,87*2*2,41 +1,82*2*(2,41+(2,61-2,41)/3*2)-0,80*1,97-0,76*1,77</t>
  </si>
  <si>
    <t>0,35*2,07*2+2,15*1,78*2</t>
  </si>
  <si>
    <t>3,32*2*2,33 +2,98*2*(2,33+(2,52-2,33)/3*2)-0,76*1,77-0,55*0,60+0,45*0,60*2</t>
  </si>
  <si>
    <t>Mezisoučet</t>
  </si>
  <si>
    <t>"odečet 100% oklepané omítky do 1m výšky" -297,13</t>
  </si>
  <si>
    <t>978013191</t>
  </si>
  <si>
    <t>Otlučení (osekání) vnitřní vápenné nebo vápenocementové omítky stěn v rozsahu přes 50 do 100 %</t>
  </si>
  <si>
    <t>"1.PP - označené prostory do výše 1m ( dl. dle odečtu ACad )</t>
  </si>
  <si>
    <t>297,13*1,00</t>
  </si>
  <si>
    <t>25,36*14 "Přepočtené koeficientem množství</t>
  </si>
  <si>
    <t>25,336-0,017</t>
  </si>
  <si>
    <t>997013875</t>
  </si>
  <si>
    <t>Poplatek za uložení stavebního odpadu na recyklační skládce (skládkovné) asfaltového bez obsahu dehtu zatříděného do Katalogu odpadů pod kódem 17 03 02</t>
  </si>
  <si>
    <t>711</t>
  </si>
  <si>
    <t>Izolace proti vodě, vlhkosti a plynům</t>
  </si>
  <si>
    <t>711111001</t>
  </si>
  <si>
    <t>Provedení izolace proti zemní vlhkosti vodorovné za studena nátěrem penetračním</t>
  </si>
  <si>
    <t>(4,50+3,30-0,60)*0,60</t>
  </si>
  <si>
    <t>11163150</t>
  </si>
  <si>
    <t>lak penetrační asfaltový</t>
  </si>
  <si>
    <t>4,32*0,00033 "Přepočtené koeficientem množství</t>
  </si>
  <si>
    <t>711131811</t>
  </si>
  <si>
    <t>Odstranění izolace proti zemní vlhkosti vodorovné</t>
  </si>
  <si>
    <t>711141559</t>
  </si>
  <si>
    <t>Provedení izolace proti zemní vlhkosti pásy přitavením vodorovné NAIP</t>
  </si>
  <si>
    <t>62833158</t>
  </si>
  <si>
    <t>pás asfaltový natavitelný oxidovaný tl 4,0mm typu G200 S40 s vložkou ze skleněné tkaniny, s jemnozrnným minerálním posypem</t>
  </si>
  <si>
    <t>4,32*1,1655 "Přepočtené koeficientem množství</t>
  </si>
  <si>
    <t>711199095</t>
  </si>
  <si>
    <t>Příplatek k izolacím proti zemní vlhkosti za plochu do 10 m2 natěradly za studena nebo za horka</t>
  </si>
  <si>
    <t>711199097</t>
  </si>
  <si>
    <t>Příplatek k izolacím proti zemní vlhkosti za plochu do 10 m2 pásy přitavením NAIP nebo termoplasty</t>
  </si>
  <si>
    <t>711493121</t>
  </si>
  <si>
    <t>Izolace proti podpovrchové a tlakové vodě svislá těsnicí hmotou dvousložkovou na bázi cementu</t>
  </si>
  <si>
    <t>711745567</t>
  </si>
  <si>
    <t>Izolace proti vodě provedení spojů přitavením pásu NAIP 500 mm</t>
  </si>
  <si>
    <t>"1.PP - v místě kanalizace ( m.č. 028 ) - u napojení izolace na původní</t>
  </si>
  <si>
    <t>(4,50+3,30-0,60+0,60)*2</t>
  </si>
  <si>
    <t>15,6*0,63 "Přepočtené koeficientem množství</t>
  </si>
  <si>
    <t>711747067</t>
  </si>
  <si>
    <t>Izolace proti vodě opracování trubních prostupu pod objímkou do 300 mm přitavením NAIP</t>
  </si>
  <si>
    <t>3*0,735 "Přepočtené koeficientem množství</t>
  </si>
  <si>
    <t>998711101</t>
  </si>
  <si>
    <t>Přesun hmot tonážní pro izolace proti vodě, vlhkosti a plynům v objektech v do 6 m</t>
  </si>
  <si>
    <t>761</t>
  </si>
  <si>
    <t>Konstrukce prosvětlovací</t>
  </si>
  <si>
    <t>761661001</t>
  </si>
  <si>
    <t>Osazení sklepních světlíků (anglických dvorků) hl do 0,60 m š do 1,0 m</t>
  </si>
  <si>
    <t>"1.PP - odk. Z/01" 3</t>
  </si>
  <si>
    <t>562452D0</t>
  </si>
  <si>
    <t>světlík sklepní (větrací šachta) pochozí _ Větrací šachta bez dna pochozí 400 x 400 x 200mm, s mřížkovým roštěm - oka 30/30mm</t>
  </si>
  <si>
    <t>761661101</t>
  </si>
  <si>
    <t>Osazení výškové nástavby světlíku</t>
  </si>
  <si>
    <t xml:space="preserve">"nastavení šachty Z/01"   3*2</t>
  </si>
  <si>
    <t>562452D9</t>
  </si>
  <si>
    <t>nástavec sklepního světlíku-větrací šachty _ Tělo šachty bez dna 400x400x200mm</t>
  </si>
  <si>
    <t>998761101</t>
  </si>
  <si>
    <t>Přesun hmot tonážní pro konstrukce prosvětlovací v objektech v do 6 m</t>
  </si>
  <si>
    <t>764</t>
  </si>
  <si>
    <t>Konstrukce klempířské</t>
  </si>
  <si>
    <t>764002851</t>
  </si>
  <si>
    <t>Demontáž oplechování parapetů do suti</t>
  </si>
  <si>
    <t>0,95*3</t>
  </si>
  <si>
    <t>764216605</t>
  </si>
  <si>
    <t>Oplechování rovných parapetů mechanicky kotvené z Pz s povrchovou úpravou rš 400 mm</t>
  </si>
  <si>
    <t>998764101</t>
  </si>
  <si>
    <t>Přesun hmot tonážní pro konstrukce klempířské v objektech v do 6 m</t>
  </si>
  <si>
    <t>766</t>
  </si>
  <si>
    <t>Konstrukce truhlářské</t>
  </si>
  <si>
    <t>766622216</t>
  </si>
  <si>
    <t>Montáž plastových oken plochy do 1 m2 otevíravých s rámem do zdiva</t>
  </si>
  <si>
    <t>166</t>
  </si>
  <si>
    <t>"1.PP - odk. F/01" 3</t>
  </si>
  <si>
    <t>61140049</t>
  </si>
  <si>
    <t>okno plastové otevíravé/sklopné dvojsklo do plochy 1m2</t>
  </si>
  <si>
    <t>168</t>
  </si>
  <si>
    <t>"1.PP - odk. F/01" 0,90*0,60*3</t>
  </si>
  <si>
    <t>85</t>
  </si>
  <si>
    <t>766629413</t>
  </si>
  <si>
    <t>Příplatek k montáži oken za izolaci pro rovné ostění fólie připojovací spára do 35 mm</t>
  </si>
  <si>
    <t>170</t>
  </si>
  <si>
    <t>"1.PP - odk. F/01" (0,90+0,60)*2*3</t>
  </si>
  <si>
    <t>766663915</t>
  </si>
  <si>
    <t>Oprava dveřních křídel z měkkého dřeva - seříznutí křídla</t>
  </si>
  <si>
    <t>172</t>
  </si>
  <si>
    <t xml:space="preserve">"1.PP  u m.č. 027/028"  1</t>
  </si>
  <si>
    <t>87</t>
  </si>
  <si>
    <t>766691914</t>
  </si>
  <si>
    <t>Vyvěšení nebo zavěšení dřevěných křídel dveří pl do 2 m2</t>
  </si>
  <si>
    <t>174</t>
  </si>
  <si>
    <t>998766101</t>
  </si>
  <si>
    <t>Přesun hmot tonážní pro kce truhlářské v objektech v do 6 m</t>
  </si>
  <si>
    <t>176</t>
  </si>
  <si>
    <t>781</t>
  </si>
  <si>
    <t>Dokončovací práce - obklady</t>
  </si>
  <si>
    <t>89</t>
  </si>
  <si>
    <t>781121011</t>
  </si>
  <si>
    <t>Nátěr penetrační na stěnu</t>
  </si>
  <si>
    <t>178</t>
  </si>
  <si>
    <t>2,70*0,15</t>
  </si>
  <si>
    <t>781495117</t>
  </si>
  <si>
    <t>Spárování vnitřních obkladů akrylem</t>
  </si>
  <si>
    <t>180</t>
  </si>
  <si>
    <t>91</t>
  </si>
  <si>
    <t>781674112</t>
  </si>
  <si>
    <t>Montáž obkladů parapetů š přes 100 do 150 mm z dlaždic keramických lepených flexibilním lepidlem</t>
  </si>
  <si>
    <t>182</t>
  </si>
  <si>
    <t>59761255</t>
  </si>
  <si>
    <t>obklad keramický hladký přes 35 do 45ks/m2</t>
  </si>
  <si>
    <t>184</t>
  </si>
  <si>
    <t>2,7*0,165 "Přepočtené koeficientem množství</t>
  </si>
  <si>
    <t>93</t>
  </si>
  <si>
    <t>998781101</t>
  </si>
  <si>
    <t>Přesun hmot tonážní pro obklady keramické v objektech v do 6 m</t>
  </si>
  <si>
    <t>186</t>
  </si>
  <si>
    <t>784</t>
  </si>
  <si>
    <t>Dokončovací práce - malby a tapety</t>
  </si>
  <si>
    <t>784181001</t>
  </si>
  <si>
    <t>Jednonásobné pačokování v místnostech v do 3,80 m</t>
  </si>
  <si>
    <t>188</t>
  </si>
  <si>
    <t>"1.PP - na nové omítky</t>
  </si>
  <si>
    <t>6,465</t>
  </si>
  <si>
    <t>95</t>
  </si>
  <si>
    <t>784312021</t>
  </si>
  <si>
    <t>Dvojnásobné bílé vápenné malby v místnostech v do 3,80 m</t>
  </si>
  <si>
    <t>190</t>
  </si>
  <si>
    <t>2414 - D.1.4.1 ZTI – 1.PP</t>
  </si>
  <si>
    <t xml:space="preserve">    721 - Zdravotechnika - vnitřní kanalizace</t>
  </si>
  <si>
    <t>139751101</t>
  </si>
  <si>
    <t>Vykopávky v uzavřených prostorech v hornině třídy těžitelnosti I skupiny 1 až 3 ručně</t>
  </si>
  <si>
    <t>" pro ležatou kanalizaci v 1.PP ( hloubka se upřesní při realizaci ! )</t>
  </si>
  <si>
    <t>8,50*0,60*0,40</t>
  </si>
  <si>
    <t>161111502</t>
  </si>
  <si>
    <t>Svislé přemístění výkopku z horniny třídy těžitelnosti I skupiny 1 až 3 hl výkopu přes 3 do 6 m nošením</t>
  </si>
  <si>
    <t>162211311</t>
  </si>
  <si>
    <t>Vodorovné přemístění výkopku z horniny třídy těžitelnosti I skupiny 1 až 3 stavebním kolečkem do 10 m</t>
  </si>
  <si>
    <t>162211319</t>
  </si>
  <si>
    <t>Příplatek k vodorovnému přemístění výkopku z horniny třídy těžitelnosti I skupiny 1 až 3 stavebním kolečkem za každých dalších 10 m</t>
  </si>
  <si>
    <t>2,04*3 "Přepočtené koeficientem množství</t>
  </si>
  <si>
    <t xml:space="preserve">"přebytečný výkopek z kanalizace"  </t>
  </si>
  <si>
    <t>2,04</t>
  </si>
  <si>
    <t>2,04*5</t>
  </si>
  <si>
    <t>2,04*2,00</t>
  </si>
  <si>
    <t>175111101</t>
  </si>
  <si>
    <t>Obsypání potrubí ručně sypaninou bez prohození, uloženou do 3 m</t>
  </si>
  <si>
    <t xml:space="preserve">"u výkopu pro ležatou kanalizaci v 1.PP </t>
  </si>
  <si>
    <t xml:space="preserve">"kolem potrubí"   2,04-0,51</t>
  </si>
  <si>
    <t>kamenivo těžené drobné frakce 0/4</t>
  </si>
  <si>
    <t>1,53*1,67</t>
  </si>
  <si>
    <t>8,50*0,60</t>
  </si>
  <si>
    <t>310235261</t>
  </si>
  <si>
    <t>Zazdívka otvorů pl do 0,0225 m2 ve zdivu nadzákladovém cihlami pálenými tl přes 450 do 600 mm</t>
  </si>
  <si>
    <t>"1.PP u kanalizace" 1</t>
  </si>
  <si>
    <t>8,50*0,60*0,10</t>
  </si>
  <si>
    <t>971033261</t>
  </si>
  <si>
    <t>Vybourání otvorů ve zdivu cihelném pl do 0,0225 m2 na MVC nebo MV tl do 600 mm</t>
  </si>
  <si>
    <t>"1.PP pro kanalizaci" 1</t>
  </si>
  <si>
    <t>0,047*14 "Přepočtené koeficientem množství</t>
  </si>
  <si>
    <t>721</t>
  </si>
  <si>
    <t>Zdravotechnika - vnitřní kanalizace</t>
  </si>
  <si>
    <t>721110953</t>
  </si>
  <si>
    <t>Potrubí kameninové vsazení odbočky DN 150</t>
  </si>
  <si>
    <t>721110961</t>
  </si>
  <si>
    <t>Potrubí kameninové propojení potrubí DN 100</t>
  </si>
  <si>
    <t>721173401</t>
  </si>
  <si>
    <t>Potrubí kanalizační z PVC SN 4 svodné DN 110</t>
  </si>
  <si>
    <t>721174004</t>
  </si>
  <si>
    <t>Potrubí kanalizační z PP svodné DN 75</t>
  </si>
  <si>
    <t>721174043</t>
  </si>
  <si>
    <t>Potrubí kanalizační z PP připojovací DN 50</t>
  </si>
  <si>
    <t>721194105</t>
  </si>
  <si>
    <t>Vyvedení a upevnění odpadních výpustek DN 50</t>
  </si>
  <si>
    <t>72121143R</t>
  </si>
  <si>
    <t>Vtok terasový s vodorovným stavitelným odtokem DN 50/75 se suchou klapkou - opatřený sítkem</t>
  </si>
  <si>
    <t>721229111</t>
  </si>
  <si>
    <t>Montáž zápachové uzávěrky pro pračku a myčku do DN 50 ostatní typ</t>
  </si>
  <si>
    <t>551618D1</t>
  </si>
  <si>
    <t>uzávěrka zápachová DN 50/75 s přídavným mechanickýcm uzávěrem</t>
  </si>
  <si>
    <t>721274121</t>
  </si>
  <si>
    <t>Přivzdušňovací ventil vnitřní odpadních potrubí DN od 32 do 50</t>
  </si>
  <si>
    <t>28615602</t>
  </si>
  <si>
    <t>čistící tvarovka odpadní PP DN 75 pro vysoké teploty</t>
  </si>
  <si>
    <t>721290111</t>
  </si>
  <si>
    <t>Zkouška těsnosti potrubí kanalizace vodou DN do 125</t>
  </si>
  <si>
    <t>998721101</t>
  </si>
  <si>
    <t>Přesun hmot tonážní pro vnitřní kanalizace v objektech v do 6 m</t>
  </si>
  <si>
    <t>2415 - D.1.4.3 VZT – 1.PP</t>
  </si>
  <si>
    <t xml:space="preserve">    751 - Vzduchotechnika</t>
  </si>
  <si>
    <t xml:space="preserve">    751_1 - Vzduchotechnika - Zařízení č.1</t>
  </si>
  <si>
    <t xml:space="preserve">    751_2 - Vzduchotechnika - Zařízení č.2</t>
  </si>
  <si>
    <t>751</t>
  </si>
  <si>
    <t>Vzduchotechnika</t>
  </si>
  <si>
    <t>751311111</t>
  </si>
  <si>
    <t>Montáž vyústi čtyřhranné do kruhového potrubí do 0,040 m2</t>
  </si>
  <si>
    <t>"zařízení č.1 " 7</t>
  </si>
  <si>
    <t>"zařízení č.2 " 4</t>
  </si>
  <si>
    <t>42973009</t>
  </si>
  <si>
    <t>výusť jednořadá do kruhového potrubí SPIRO Pz 200x75mm</t>
  </si>
  <si>
    <t>751322012</t>
  </si>
  <si>
    <t>Montáž talířového ventilu D přes 100 do 200 mm</t>
  </si>
  <si>
    <t>"zařízení č.1 " 2</t>
  </si>
  <si>
    <t>"zařízení č.2 " 1</t>
  </si>
  <si>
    <t>42972209</t>
  </si>
  <si>
    <t>ventil talířový pro přívod vzduchu kovový D 160mm</t>
  </si>
  <si>
    <t>751398012</t>
  </si>
  <si>
    <t>Montáž větrací mřížky na kruhové potrubí D přes 100 do 200 mm</t>
  </si>
  <si>
    <t xml:space="preserve">"odk. 2.04.1dle D.1.4. - specifikace, výkres D.1.4-301-1.PP odkaz 1.04.1 "  1</t>
  </si>
  <si>
    <t>429725D7</t>
  </si>
  <si>
    <t xml:space="preserve">Ukončení sítkem z tahokovu s napojením  průměr 200mm -  na kruhové potrubí D 200mm</t>
  </si>
  <si>
    <t>751510041</t>
  </si>
  <si>
    <t>Vzduchotechnické potrubí z pozinkovaného plechu kruhové spirálně vinutá trouba bez příruby D do 100 mm</t>
  </si>
  <si>
    <t>751510042</t>
  </si>
  <si>
    <t>Vzduchotechnické potrubí z pozinkovaného plechu kruhové spirálně vinutá trouba bez příruby D přes 100 do 200 mm</t>
  </si>
  <si>
    <t>751514178</t>
  </si>
  <si>
    <t>Montáž oblouku do plechového potrubí kruhového bez příruby D přes 100 do 200 mm</t>
  </si>
  <si>
    <t>1+2+2</t>
  </si>
  <si>
    <t>42981116</t>
  </si>
  <si>
    <t>oblouk lisovaný Pz 90° D 160mm</t>
  </si>
  <si>
    <t>42981143</t>
  </si>
  <si>
    <t>oblouk lisovaný Pz 45° D 160mm</t>
  </si>
  <si>
    <t>42981145</t>
  </si>
  <si>
    <t>oblouk segmentový Pz 45° D 200mm</t>
  </si>
  <si>
    <t>-918665494</t>
  </si>
  <si>
    <t>751514288</t>
  </si>
  <si>
    <t>Montáž kalhotového kusu nebo odbočky jednostranné do plechového potrubí kruhového bez příruby D přes 100 do 200 mm</t>
  </si>
  <si>
    <t>42981432</t>
  </si>
  <si>
    <t>odbočka jednostranná osová Pz T-kus 90° D1/D2 = 160/100mm</t>
  </si>
  <si>
    <t>ELD.TV138100230</t>
  </si>
  <si>
    <t>OBJ 90° 160/160</t>
  </si>
  <si>
    <t>1591476438</t>
  </si>
  <si>
    <t>42981441</t>
  </si>
  <si>
    <t>odbočka jednostranná osová Pz T-kus 90° D1/D2 = 200/100mm</t>
  </si>
  <si>
    <t>751514478</t>
  </si>
  <si>
    <t>Montáž přechodu osového nebo pravoúhlého do plechového potrubí kruhového bez příruby D přes 100 do 200 mm</t>
  </si>
  <si>
    <t>42981356</t>
  </si>
  <si>
    <t>přechod osový Pz D1/D2 = 200/160mm</t>
  </si>
  <si>
    <t>751514536</t>
  </si>
  <si>
    <t>Montáž spojky do plechového potrubí vnitřní, vnější kruhové bez příruby D přes 100 do 200 mm</t>
  </si>
  <si>
    <t>42981239</t>
  </si>
  <si>
    <t>spojka potrubí kruhového vnější Pz D 160mm</t>
  </si>
  <si>
    <t>42981050</t>
  </si>
  <si>
    <t>spojka potrubí kruhového vnější Pz D 200mm</t>
  </si>
  <si>
    <t>751572031</t>
  </si>
  <si>
    <t>Uchycení potrubí kruhového na montovanou konstrukci z nosníků kotvenou do betonu D do 100 mm</t>
  </si>
  <si>
    <t>751572032</t>
  </si>
  <si>
    <t>Uchycení potrubí kruhového na montovanou konstrukci z nosníků kotvenou do betonu D přes 100 do 200 mm</t>
  </si>
  <si>
    <t>751581352</t>
  </si>
  <si>
    <t>Protipožární prostup stěnou kruhového potrubí D přes 100 do 200 mm</t>
  </si>
  <si>
    <t>2+3</t>
  </si>
  <si>
    <t>HZS3211</t>
  </si>
  <si>
    <t>Hodinová zúčtovací sazba montér vzduchotechniky a chlazení</t>
  </si>
  <si>
    <t>"zprovoznění, zaregulování a zaučení obsluhy. " 8</t>
  </si>
  <si>
    <t>"Práce lze fakturovat dle skutečně odpracovaných hodin potvrzených v montážním deníku !</t>
  </si>
  <si>
    <t>7510126V1</t>
  </si>
  <si>
    <t>Pomocný materiál montážní -spojovací a těsnící</t>
  </si>
  <si>
    <t>7510126V2</t>
  </si>
  <si>
    <t>Pomocný materiál - gumové těsnění</t>
  </si>
  <si>
    <t>998751101</t>
  </si>
  <si>
    <t>Přesun hmot tonážní pro vzduchotechniku v objektech výšky do 12 m</t>
  </si>
  <si>
    <t>751_1</t>
  </si>
  <si>
    <t>Vzduchotechnika - Zařízení č.1</t>
  </si>
  <si>
    <t>751111131</t>
  </si>
  <si>
    <t>Montáž ventilátoru axiálního nízkotlakého potrubního základního D do 200 mm</t>
  </si>
  <si>
    <t xml:space="preserve">"pozice  1.01</t>
  </si>
  <si>
    <t>"Potrubní diagonální ventilátor tříotáčkový, TD-800/200 3V</t>
  </si>
  <si>
    <t>"230V, 850/940/1040 m3/hod</t>
  </si>
  <si>
    <t>"soubor " 1</t>
  </si>
  <si>
    <t>42914528</t>
  </si>
  <si>
    <t>ventilátor axiální diagonální potrubní tříotáčkový plastový IP44 připojení D 200mm, 230V, 850/940/1040 m3/hod</t>
  </si>
  <si>
    <t>75161413R</t>
  </si>
  <si>
    <t>Montáž regulace, ovladače, dotykového ovladače, mechanického ovladače vzduchotechnické jednotky na omítku</t>
  </si>
  <si>
    <t xml:space="preserve">"dodávka regulace COM3, (spínací hodiny s týdením programem dodávkou elektro) </t>
  </si>
  <si>
    <t>"včetně 2 tlumících vložek průměr 200mm !</t>
  </si>
  <si>
    <t>751344112</t>
  </si>
  <si>
    <t>Montáž tlumiče hluku pro kruhové potrubí D přes 100 do 200 mm</t>
  </si>
  <si>
    <t>42971D01</t>
  </si>
  <si>
    <t>Regulace COM3 - dodávka</t>
  </si>
  <si>
    <t xml:space="preserve">"(spínací hodiny s týdením programem dodávkou elektro) </t>
  </si>
  <si>
    <t>751398041</t>
  </si>
  <si>
    <t>Montáž protidešťové žaluzie nebo žaluziové klapky na kruhové potrubí D do 300 mm</t>
  </si>
  <si>
    <t xml:space="preserve">"pozice 1.02"   1</t>
  </si>
  <si>
    <t>42972902</t>
  </si>
  <si>
    <t>žaluzie protidešťová plastová s pevnými lamelami, pro potrubí D 200mm</t>
  </si>
  <si>
    <t>751398102</t>
  </si>
  <si>
    <t>Montáž uzavírací klapky do kruhového potrubí bez příruby D přes 100 do 200 mm</t>
  </si>
  <si>
    <t>42971007</t>
  </si>
  <si>
    <t>klapka kruhová uzavírací Pz D 200mm ( přetlaková )</t>
  </si>
  <si>
    <t>751_2</t>
  </si>
  <si>
    <t>Vzduchotechnika - Zařízení č.2</t>
  </si>
  <si>
    <t xml:space="preserve">"pozice  2.01</t>
  </si>
  <si>
    <t>"Potrubní diagonální ventilátor tříotáčkový, TD-500/160 3V</t>
  </si>
  <si>
    <t>"230V, 390/470/560 m3/hod</t>
  </si>
  <si>
    <t>42914527</t>
  </si>
  <si>
    <t>ventilátor axiální diagonální potrubní tříotáčkový plastový IP44 připojení D 160mm, 230V, 390/470/560 m3/hod</t>
  </si>
  <si>
    <t>"včetně 2 tlumících vložek průměr 160mm !</t>
  </si>
  <si>
    <t>42971D02</t>
  </si>
  <si>
    <t xml:space="preserve">"pozice 2.02"   1</t>
  </si>
  <si>
    <t>42972901</t>
  </si>
  <si>
    <t>žaluzie protidešťová plastová s pevnými lamelami, pro potrubí D 160mm</t>
  </si>
  <si>
    <t>42971005</t>
  </si>
  <si>
    <t>klapka kruhová uzavírací Pz D 160mm ( přetlaková )</t>
  </si>
  <si>
    <t>2416 - D.1.4.4 ELE – 1.PP</t>
  </si>
  <si>
    <t xml:space="preserve">    741 - Elektroinstalace - silnoproud</t>
  </si>
  <si>
    <t xml:space="preserve">    741_2 - Elektroinstalace - rozvodnice</t>
  </si>
  <si>
    <t xml:space="preserve">    741_9 - Elektroinstalace - ostatní</t>
  </si>
  <si>
    <t>741</t>
  </si>
  <si>
    <t>Elektroinstalace - silnoproud</t>
  </si>
  <si>
    <t>220301012</t>
  </si>
  <si>
    <t>Montáž lišty elektroinstalační typu LV vkládací</t>
  </si>
  <si>
    <t>Pol280h</t>
  </si>
  <si>
    <t>Lišta vkládací LV vč. příslušenství</t>
  </si>
  <si>
    <t>741120001</t>
  </si>
  <si>
    <t>Montáž vodič Cu izolovaný plný a laněný žíla 0,35-6 mm2 pod omítku (např. CY)</t>
  </si>
  <si>
    <t>34141027</t>
  </si>
  <si>
    <t>vodič propojovací flexibilní jádro Cu lanované izolace PVC 450/750V (H07V-K) 1x6mm2</t>
  </si>
  <si>
    <t>741122015</t>
  </si>
  <si>
    <t>Montáž kabel Cu bez ukončení uložený pod omítku plný kulatý 3x1,5 mm2 (např. CYKY)</t>
  </si>
  <si>
    <t>Pol54</t>
  </si>
  <si>
    <t>Kabel CYKY 3Jx1,5</t>
  </si>
  <si>
    <t>7419R03</t>
  </si>
  <si>
    <t>Sekání kapes a průrazů</t>
  </si>
  <si>
    <t>ks</t>
  </si>
  <si>
    <t>7419R101</t>
  </si>
  <si>
    <t>Kompletační činnost (s montáží) + 4,5%</t>
  </si>
  <si>
    <t>%</t>
  </si>
  <si>
    <t>3409_101</t>
  </si>
  <si>
    <t>Přesun (Specifikace) + 3%</t>
  </si>
  <si>
    <t>3409_102</t>
  </si>
  <si>
    <t>Prořez (Specifikace) + 2%</t>
  </si>
  <si>
    <t>3409_103</t>
  </si>
  <si>
    <t>Podružný materiál (Specifikace) + 3%</t>
  </si>
  <si>
    <t>741_2</t>
  </si>
  <si>
    <t>Elektroinstalace - rozvodnice</t>
  </si>
  <si>
    <t>741320105</t>
  </si>
  <si>
    <t>Montáž jističů jednopólových nn do 25 A ve skříni se zapojením vodičů</t>
  </si>
  <si>
    <t>2+2</t>
  </si>
  <si>
    <t>Pol104h</t>
  </si>
  <si>
    <t>Jistič B6/1</t>
  </si>
  <si>
    <t>Pol110</t>
  </si>
  <si>
    <t>Jistič C10/1</t>
  </si>
  <si>
    <t>741330001</t>
  </si>
  <si>
    <t>Montáž stykač stejnosměrný vestavný jednopólový do 40 A se zapojením vodičů</t>
  </si>
  <si>
    <t>Pol1101h</t>
  </si>
  <si>
    <t>Stykač R20</t>
  </si>
  <si>
    <t>Pol15422</t>
  </si>
  <si>
    <t>Doplnění stávající rozvodnice R0.3</t>
  </si>
  <si>
    <t>204010R2</t>
  </si>
  <si>
    <t>Digitální instalační spínací hodiny Tempus týdenní, vč.nastavení</t>
  </si>
  <si>
    <t>7419R102</t>
  </si>
  <si>
    <t>3409_104</t>
  </si>
  <si>
    <t>3409_105</t>
  </si>
  <si>
    <t>3409_106</t>
  </si>
  <si>
    <t>741_9</t>
  </si>
  <si>
    <t>Elektroinstalace - ostatní</t>
  </si>
  <si>
    <t>7418100R1</t>
  </si>
  <si>
    <t>Revize na elektroinstalaci, vč. rozšíření stávajícího průkazu způsobilosti</t>
  </si>
  <si>
    <t>2417 - D.1.1 ASŘ – 1.NP</t>
  </si>
  <si>
    <t xml:space="preserve">    771 - Podlahy z dlaždic</t>
  </si>
  <si>
    <t>310236241</t>
  </si>
  <si>
    <t>Zazdívka otvorů pl přes 0,0225 do 0,09 m2 ve zdivu nadzákladovém cihlami pálenými tl do 300 mm</t>
  </si>
  <si>
    <t>"m.č. 122 - sonda pro kontrolu případného poškození vnitřní instalace</t>
  </si>
  <si>
    <t xml:space="preserve">"v.č. D.1.1-106"   1</t>
  </si>
  <si>
    <t>612315225</t>
  </si>
  <si>
    <t>Vápenná štuková omítka malých ploch přes 1 do 4 m2 na stěnách</t>
  </si>
  <si>
    <t>"1.NP - u sanací zdiva z důvodu vlhkosti</t>
  </si>
  <si>
    <t>" rozsah dle v.č. D.1.1-103</t>
  </si>
  <si>
    <t>" m.č. 144, 154/2 a 159</t>
  </si>
  <si>
    <t>1*2+1+1</t>
  </si>
  <si>
    <t xml:space="preserve">"m.č. 122"  1</t>
  </si>
  <si>
    <t>612315302</t>
  </si>
  <si>
    <t>Vápenná štuková omítka ostění nebo nadpraží</t>
  </si>
  <si>
    <t>"vnitřní ostění dveří - viz v.č. D.1.1-105</t>
  </si>
  <si>
    <t xml:space="preserve">"typ A "  (3,14*1,78/2 +(3,37-0,89)*2)*0,46*4</t>
  </si>
  <si>
    <t xml:space="preserve">"typ B "  (3,14*1,30/2 +(3,26-0,65)*2)*0,46*2</t>
  </si>
  <si>
    <t xml:space="preserve">                 (3,14*1,30/2 +(3,21-0,65)*2)*0,46*1</t>
  </si>
  <si>
    <t xml:space="preserve">                 (3,14*1,20/2 +(3,26-0,60)*2)*0,46*1</t>
  </si>
  <si>
    <t xml:space="preserve">"typ C ( mimo ker. obklady )" </t>
  </si>
  <si>
    <t xml:space="preserve">                 (3,14*1,20/2 +(3,26-0,60-2,00)*2)*0,35*2</t>
  </si>
  <si>
    <t xml:space="preserve">"typ D " </t>
  </si>
  <si>
    <t xml:space="preserve">                 (3,14*1,20/2 +(3,26-0,60)*2)*0,35*1</t>
  </si>
  <si>
    <t xml:space="preserve">                 (3,14*1,20/2 +(2,94-0,60)*2)*0,35*1</t>
  </si>
  <si>
    <t xml:space="preserve">                 (3,14*1,20/2 +(3,04-0,60)*2)*0,35*1</t>
  </si>
  <si>
    <t xml:space="preserve">                 (3,14*1,30/2 +(3,12-0,65)*2)*0,35*1</t>
  </si>
  <si>
    <t xml:space="preserve">                 (3,14*1,30/2 +(3,23-0,65)*2)*0,35*1</t>
  </si>
  <si>
    <t xml:space="preserve">"typ E- z jedné strany" </t>
  </si>
  <si>
    <t xml:space="preserve">                 (3,14*1,37/2 +(3,26-0,685)*2)*0,30*3</t>
  </si>
  <si>
    <t xml:space="preserve">                 (3,14*1,37/2 +(3,08-0,685)*2)*0,30*1</t>
  </si>
  <si>
    <t xml:space="preserve">                 (3,14*1,10/2 +(3,10-0,55)*2)*0,46*1</t>
  </si>
  <si>
    <t>612325301</t>
  </si>
  <si>
    <t>Vápenocementová hladká omítka ostění nebo nadpraží</t>
  </si>
  <si>
    <t xml:space="preserve">"typ C - pod ker.obklady  " 0,35*2,00*2 *2</t>
  </si>
  <si>
    <t>61299R008</t>
  </si>
  <si>
    <t>Demontáž stávající sádrové římsy při výměně fasádních dveří a následná obnova dle původního tvaru s přetmelením, vč. výroby šablony</t>
  </si>
  <si>
    <t>"vestibul - m.č. 101</t>
  </si>
  <si>
    <t xml:space="preserve">"typ A "  0,50*2*4</t>
  </si>
  <si>
    <t>"typ E " 0,50*2</t>
  </si>
  <si>
    <t>" m.č. 144, 154/2 a 159 cca</t>
  </si>
  <si>
    <t>5,00*3</t>
  </si>
  <si>
    <t xml:space="preserve">"m.č. 122"  5,00</t>
  </si>
  <si>
    <t>"plochy u výměny dveří - viz v.č. D.1.1-105</t>
  </si>
  <si>
    <t xml:space="preserve">"typ A "  (3,14*(0,89)^2/2+1,78*(3,37-0,89))*4</t>
  </si>
  <si>
    <t xml:space="preserve">"typ B "  (3,14*(0,65)^2/2 +1,30*(3,26-0,65))*2</t>
  </si>
  <si>
    <t xml:space="preserve">                 (3,14*(0,65)^2/2 +1,30*(3,21-0,65))*1</t>
  </si>
  <si>
    <t xml:space="preserve">                 (3,14*(0,65)^2/2 +1,20*(3,26-0,60))*1</t>
  </si>
  <si>
    <t xml:space="preserve">"typ C " </t>
  </si>
  <si>
    <t xml:space="preserve">                 (3,14*(0,60)^2/2 +1,20*(3,26-0,60))*2</t>
  </si>
  <si>
    <t xml:space="preserve">                 (3,14*(0,60)^2/2 +1,20*(3,26-0,60))*1</t>
  </si>
  <si>
    <t xml:space="preserve">                 (3,14*(0,60)^2/2 +1,20*(2,94-0,60))*1</t>
  </si>
  <si>
    <t xml:space="preserve">                 (3,14*(0,60)^2/2 +1,20*(3,04-0,60))*1</t>
  </si>
  <si>
    <t xml:space="preserve">                 (3,14*(0,65)^2/2 +1,30*(3,12-0,65))*1</t>
  </si>
  <si>
    <t xml:space="preserve">                 (3,14*(0,65)^2/2 +1,30*(3,23-0,65))*1</t>
  </si>
  <si>
    <t xml:space="preserve">"typ E z jedné strany "  </t>
  </si>
  <si>
    <t xml:space="preserve">                 (3,14*(0,685)^2/2 +1,37*(3,26-0,685))*3</t>
  </si>
  <si>
    <t xml:space="preserve">                 (3,14*(0,685)^2/2 +1,37*(3,08-0,685))*1</t>
  </si>
  <si>
    <t xml:space="preserve">                 (3,14*(0,55)^2/2 +1,10*(3,10-0,55))*1</t>
  </si>
  <si>
    <t>619995001</t>
  </si>
  <si>
    <t>Začištění omítek kolem oken, dveří, podlah nebo obkladů</t>
  </si>
  <si>
    <t xml:space="preserve">"typ E- z obou stran" </t>
  </si>
  <si>
    <t xml:space="preserve">                 (3,14*1,37/2 +(3,26-0,685)*2)*2*3</t>
  </si>
  <si>
    <t xml:space="preserve">                 (3,14*1,37/2 +(3,08-0,685)*2)*2*1</t>
  </si>
  <si>
    <t xml:space="preserve">                 (3,14*1,10/2 +(3,10-0,55)*2)*2*1</t>
  </si>
  <si>
    <t>6299950R1</t>
  </si>
  <si>
    <t>Začištění vnějších omítek kolem dveří, podlah nebo obkladů s přetmelením</t>
  </si>
  <si>
    <t>"u vnějšího ostění dveří - viz v.č. D.1.1-105</t>
  </si>
  <si>
    <t xml:space="preserve">"typ A "  (3,14*1,78/2 +(3,37-0,89)*2)*4</t>
  </si>
  <si>
    <t xml:space="preserve">"typ B "  (3,14*1,30/2 +(3,26-0,65)*2)*2</t>
  </si>
  <si>
    <t xml:space="preserve">                 (3,14*1,30/2 +(3,21-0,65)*2)*1</t>
  </si>
  <si>
    <t xml:space="preserve">                 (3,14*1,20/2 +(3,26-0,60)*2)*1</t>
  </si>
  <si>
    <t xml:space="preserve">                 (3,14*1,20/2 +(3,26-0,60)*2)*2</t>
  </si>
  <si>
    <t xml:space="preserve">                 (3,14*1,20/2 +(2,94-0,60)*2)*1</t>
  </si>
  <si>
    <t xml:space="preserve">                 (3,14*1,20/2 +(3,04-0,60)*2)*1</t>
  </si>
  <si>
    <t xml:space="preserve">                 (3,14*1,30/2 +(3,12-0,65)*2)*1</t>
  </si>
  <si>
    <t xml:space="preserve">                 (3,14*1,30/2 +(3,23-0,65)*2)*1</t>
  </si>
  <si>
    <t>629991011</t>
  </si>
  <si>
    <t>Zakrytí výplní otvorů a svislých ploch fólií přilepenou lepící páskou</t>
  </si>
  <si>
    <t>949101111</t>
  </si>
  <si>
    <t>Lešení pomocné pro objekty pozemních staveb s lešeňovou podlahou v do 1,9 m zatížení do 150 kg/m2</t>
  </si>
  <si>
    <t>" u stavebních úprav</t>
  </si>
  <si>
    <t xml:space="preserve">"1.NP - m.č. 122"   9,11</t>
  </si>
  <si>
    <t>"dtto - u úprav u fasádních dveří dveří cca - viz v.č. D.1.1-105 ( vně i uvnitř )</t>
  </si>
  <si>
    <t xml:space="preserve">"typ A "  2,00*1,20*2*4</t>
  </si>
  <si>
    <t xml:space="preserve">"typ B "  2,00*1,20*2*4</t>
  </si>
  <si>
    <t>"typ C " 2,00*1,20*2*2</t>
  </si>
  <si>
    <t>"typ D " 2,00*1,20*2*5</t>
  </si>
  <si>
    <t>"typ E " 2,00*1,20*2*5</t>
  </si>
  <si>
    <t>952901111</t>
  </si>
  <si>
    <t>Vyčištění budov bytové a občanské výstavby při výšce podlaží do 4 m</t>
  </si>
  <si>
    <t>53,26+6,15+5,25</t>
  </si>
  <si>
    <t xml:space="preserve">"m.č. 122"  9,11</t>
  </si>
  <si>
    <t>" u úprav dřevěného obložení ostatní - m.č. 101, 107 a 110</t>
  </si>
  <si>
    <t>183,50+22,79+49,71</t>
  </si>
  <si>
    <t>"u ostatních úprav u fasádních dveří dveří cca - viz v.č. D.1.1-105</t>
  </si>
  <si>
    <t>10,00*(15-6)</t>
  </si>
  <si>
    <t>"prahy dveří - viz v.č. D.1.1-105</t>
  </si>
  <si>
    <t xml:space="preserve">"typ A "  1,78*0,56*4</t>
  </si>
  <si>
    <t xml:space="preserve">"typ B "  1,30*0,56*3+1,20*0,56</t>
  </si>
  <si>
    <t xml:space="preserve">"typ C "  1,20*0,45*2</t>
  </si>
  <si>
    <t xml:space="preserve">"typ D "  1,20*0,45*3 + 1,30*0,45*2</t>
  </si>
  <si>
    <t xml:space="preserve">"typ E"   (1,10+1,37)*0,56  + 1,37*0,45*3</t>
  </si>
  <si>
    <t>967023692</t>
  </si>
  <si>
    <t>Přisekání kamenných nebo jiných ploch s tvrdým povrchem pl do 2 m2</t>
  </si>
  <si>
    <t xml:space="preserve">                 (3,14*1,20/2 +(3,26-0,60)*2)*0,35*2</t>
  </si>
  <si>
    <t>968062456</t>
  </si>
  <si>
    <t>Vybourání dřevěných dveřních zárubní pl přes 2 m2</t>
  </si>
  <si>
    <t xml:space="preserve">"u výměny dveří - viz v.č. D.1.1-105 a výpis     .....-104</t>
  </si>
  <si>
    <t xml:space="preserve">"typ E "  </t>
  </si>
  <si>
    <t>973031325</t>
  </si>
  <si>
    <t>Vysekání kapes ve zdivu cihelném na MV nebo MVC pl do 0,10 m2 hl do 300 mm</t>
  </si>
  <si>
    <t>974042533</t>
  </si>
  <si>
    <t>Vysekání rýh v dlažbě betonové nebo jiné monolitické hl do 50 mm š do 100 mm</t>
  </si>
  <si>
    <t>"pro osazení prahů dveří - viz v.č. D.1.1-105</t>
  </si>
  <si>
    <t xml:space="preserve">"typ A "  1,78*4</t>
  </si>
  <si>
    <t xml:space="preserve">"typ B "  1,30*3+1,20</t>
  </si>
  <si>
    <t xml:space="preserve">"typ C "  1,20*2</t>
  </si>
  <si>
    <t xml:space="preserve">"typ D "  1,20*3 + 1,30*2</t>
  </si>
  <si>
    <t xml:space="preserve">"typ E"   (1,10+1,37)  + 1,37*2</t>
  </si>
  <si>
    <t xml:space="preserve">(1,00+1,20+0,50*2)*0,87   + (3,24+2,20)*0,90 </t>
  </si>
  <si>
    <t xml:space="preserve">"m.č. 122"  ( 0,61+1,15)*1,95</t>
  </si>
  <si>
    <t>978059511</t>
  </si>
  <si>
    <t>Odsekání a odebrání obkladů stěn z vnitřních obkládaček plochy do 1 m2</t>
  </si>
  <si>
    <t>"typ C " 0,35*2,00*2 *2</t>
  </si>
  <si>
    <t>11,219*14 "Přepočtené koeficientem množství</t>
  </si>
  <si>
    <t>7664118R1</t>
  </si>
  <si>
    <t>Demontáž truhlářského obložení stěn z dřevěných panelů a lišt z tvrdého dřeva plochy do 1,5 m2 - pro další použití</t>
  </si>
  <si>
    <t xml:space="preserve">"m.č. 122"  ( 0,61+1,15)*0,95</t>
  </si>
  <si>
    <t>"vnitřní obložení ostění dveří - viz v.č. D.1.1-105</t>
  </si>
  <si>
    <t xml:space="preserve">"typ A "  0,56*0,95*2*4</t>
  </si>
  <si>
    <t xml:space="preserve">"typ B "  0,56*0,95*2*4</t>
  </si>
  <si>
    <t xml:space="preserve">"typ C "  0,45*0,95*2*2</t>
  </si>
  <si>
    <t xml:space="preserve">"typ D "  0,45*0,95*2*5</t>
  </si>
  <si>
    <t>"typ E- dopočet u m.č. 118" 0,30*2</t>
  </si>
  <si>
    <t xml:space="preserve">"         dtto u m.č. 122"  0,40*2</t>
  </si>
  <si>
    <t>7664118R2</t>
  </si>
  <si>
    <t>Demontáž truhlářského obložení stěn podkladových roštů - pro další použití</t>
  </si>
  <si>
    <t>7664142R1</t>
  </si>
  <si>
    <t xml:space="preserve">Montáž obložení stěn  plochy do 5 m2 panely obkladovými z tvrdých dřevin, plochy do 0,60 m2, s truhlářskou úpravou dle větší tl.rámu dveří apod.</t>
  </si>
  <si>
    <t xml:space="preserve">"m.č. 122 (zpětně) "  ( 0,61+1,15)*0,95</t>
  </si>
  <si>
    <t>"vnitřní obložení ostění dveří - viz v.č. D.1.1-105 ( zpětně ! )</t>
  </si>
  <si>
    <t>766417211</t>
  </si>
  <si>
    <t>Montáž podkladového roštu pro obložení stěn</t>
  </si>
  <si>
    <t xml:space="preserve">"m.č. 122 (zpětně) cca"  ( 0,61+1,15)*3</t>
  </si>
  <si>
    <t>"vnitřní obložení ostění dveří - viz v.č. D.1.1-105 ( zpětně cca ! )</t>
  </si>
  <si>
    <t xml:space="preserve">"typ A "  0,56*3*2*4</t>
  </si>
  <si>
    <t xml:space="preserve">"typ B "  0,56*3*2*4</t>
  </si>
  <si>
    <t xml:space="preserve">"typ C "  0,45*3*2*2</t>
  </si>
  <si>
    <t xml:space="preserve">"typ D "  0,45*3*2*5</t>
  </si>
  <si>
    <t>"typ E- dopočet u m.č. 118" 0,30*3*2</t>
  </si>
  <si>
    <t xml:space="preserve">"         dtto u m.č. 122"  0,40*3*2</t>
  </si>
  <si>
    <t>766660716</t>
  </si>
  <si>
    <t>Montáž samozavírače na dřevěnou zárubeň a dveřní křídlo</t>
  </si>
  <si>
    <t xml:space="preserve">"odk. T/32"  31</t>
  </si>
  <si>
    <t>54917D10</t>
  </si>
  <si>
    <t>samozavírač dveří s omezovačem s aretačním ramínkem pro těžká křídla - barva hnědá</t>
  </si>
  <si>
    <t>7666618R1</t>
  </si>
  <si>
    <t>Demontáž okopného plechu dřevěného obložení stěn</t>
  </si>
  <si>
    <t>"1.NP - u interiérového dřev. obkladu</t>
  </si>
  <si>
    <t>" rozsah dle v.č. D.1.1-103 a TZ</t>
  </si>
  <si>
    <t xml:space="preserve">" jen zbývající množství poškozeného plechu cca"  170,00*0,95</t>
  </si>
  <si>
    <t>766661821</t>
  </si>
  <si>
    <t>Demontáž samozavírače dveřních křídel k opětovnému použití</t>
  </si>
  <si>
    <t>7666649R1</t>
  </si>
  <si>
    <t>Oprava a údržba dřevěného obložení - montáž okopového plechu</t>
  </si>
  <si>
    <t>"1.NP - interiérový dřevěný členitý obklad s vrchním zakrytím</t>
  </si>
  <si>
    <t xml:space="preserve">" rozsah dle v.č. D.1.1-103  a TZ " 170,00</t>
  </si>
  <si>
    <t>54915D14</t>
  </si>
  <si>
    <t>Okopový plech samolepící -výška 100 mm ( mosaz lesklá )</t>
  </si>
  <si>
    <t>" s prořezem</t>
  </si>
  <si>
    <t>170,00*1,05</t>
  </si>
  <si>
    <t>76666RT01</t>
  </si>
  <si>
    <t>Venkovní dveře z dřevěných Europrofilů DUB prosklené izolačním 2-sklem, vč.rámu, kování, zámku a všech doplňků, vč. montáže a povrch.úpravy - rozměr staveb.otvoru 1200/2940mm</t>
  </si>
  <si>
    <t>"kompl.provedení dle specifikace PD+TZ, vč.souvísejících prací"</t>
  </si>
  <si>
    <t xml:space="preserve">"dle výpisu  v.č. D.1.1-104</t>
  </si>
  <si>
    <t xml:space="preserve">"odk. T/01"   1</t>
  </si>
  <si>
    <t>76666RT02</t>
  </si>
  <si>
    <t>Venkovní dveře z dřevěných Europrofilů DUB prosklené izolačním 2-sklem, vč.rámu, kování, zámku a všech doplňků, vč. montáže a povrch.úpravy - rozměr staveb.otvoru 1200/3040mm</t>
  </si>
  <si>
    <t xml:space="preserve">"odk. T/02"   1</t>
  </si>
  <si>
    <t>76666RT03</t>
  </si>
  <si>
    <t>Venkovní dveře z dřevěných Europrofilů DUB prosklené izolačním 2-sklem, vč.rámu, kování, zámku a všech doplňků, vč. montáže a povrch.úpravy - rozměr staveb.otvoru 1300/3120mm</t>
  </si>
  <si>
    <t xml:space="preserve">"odk. T/03"   1</t>
  </si>
  <si>
    <t>76666RT04</t>
  </si>
  <si>
    <t>Repase stáv. venkovních dveří dřevěných prosklené izolačním 2-sklem, vč.rámu, doplnění poškozených částí a doplňků, vč.nové povrch.úpravy - rozměr staveb.otvoru 1300/3230mm</t>
  </si>
  <si>
    <t xml:space="preserve">"odk. T/04"   1</t>
  </si>
  <si>
    <t>76666RT05</t>
  </si>
  <si>
    <t>Venkovní dveře z dřevěných Europrofilů DUB prosklené izolačním 2-sklem, vč.rámu, kování, elektromechan. zámek a všech doplňků, vč. montáže a povrch.úpravy - rozměr staveb.otvoru 1300/3230mm</t>
  </si>
  <si>
    <t xml:space="preserve">"odk. T/05"   1</t>
  </si>
  <si>
    <t>76666RT06</t>
  </si>
  <si>
    <t>Repase stáv. venkovních dveří dřevěných prosklené izolačním 2-sklem, vč.rámu, doplnění poškozených částí a doplňků, vč.nové povrch.úpravy - rozměr staveb.otvoru 1780/3370mm</t>
  </si>
  <si>
    <t xml:space="preserve">"odk. T/06"   1</t>
  </si>
  <si>
    <t xml:space="preserve">"odk. T/11"   1</t>
  </si>
  <si>
    <t>76666RT07</t>
  </si>
  <si>
    <t>Venkovní dveře z dřevěných Europrofilů DUB prosklené izolačním 2-sklem, vč.rámu, kování, zámku a všech doplňků, vč. montáže a povrch.úpravy - rozměr staveb.otvoru 1780/3370mm</t>
  </si>
  <si>
    <t xml:space="preserve">"odk. T/07 až T/10"   1+1+1+1</t>
  </si>
  <si>
    <t>76666RT12</t>
  </si>
  <si>
    <t>Venkovní dveře z dřevěných Europrofilů DUB prosklené izolačním 2-sklem, vč.rámu, kování, zámku a všech doplňků, vč. montáže a povrch.úpravy - rozměr staveb.otvoru 1300/3210mm</t>
  </si>
  <si>
    <t xml:space="preserve">"odk. T/12"   1</t>
  </si>
  <si>
    <t>76666RT13</t>
  </si>
  <si>
    <t>Repase stáv. venkovních dveří dřevěných prosklené izolačním 2-sklem, vč.rámu, doplnění poškozených částí a doplňků, vč.nové povrch.úpravy - rozměr staveb.otvoru 1300/2580mm</t>
  </si>
  <si>
    <t xml:space="preserve">"odk. T/13"   1</t>
  </si>
  <si>
    <t>76666RT14</t>
  </si>
  <si>
    <t>Repase stáv. venkovních dveří dřevěných prosklené izolačním 2-sklem, vč.rámu, doplnění poškozených částí a doplňků, vč.nové povrch.úpravy - rozměr staveb.otvoru 1300/3260mm</t>
  </si>
  <si>
    <t xml:space="preserve">"odk. T/14"   1</t>
  </si>
  <si>
    <t xml:space="preserve">"odk. T/20"   1</t>
  </si>
  <si>
    <t xml:space="preserve">"odk. T/23"   1</t>
  </si>
  <si>
    <t>76666RT15</t>
  </si>
  <si>
    <t>Venkovní dveře z dřevěných Europrofilů DUB prosklené izolačním 2-sklem, vč.rámu, kování, zámku a všech doplňků, vč. montáže a povrch.úpravy - rozměr staveb.otvoru 1200/3260mm</t>
  </si>
  <si>
    <t xml:space="preserve">"odk. T/15"   1</t>
  </si>
  <si>
    <t xml:space="preserve">"odk. T/16"   1</t>
  </si>
  <si>
    <t xml:space="preserve">"odk. T/17"   1</t>
  </si>
  <si>
    <t xml:space="preserve">"odk. T/18"   1</t>
  </si>
  <si>
    <t>76666RT19</t>
  </si>
  <si>
    <t>Repase stáv. venkovních dveří dřevěných prosklené izolačním 2-sklem, vč.rámu, doplnění poškozených částí a doplňků, vč.nové povrch.úpravy - rozměr staveb.otvoru 1200/3260mm</t>
  </si>
  <si>
    <t xml:space="preserve">"odk. T/19"   1</t>
  </si>
  <si>
    <t xml:space="preserve">"odk. T/24"   1</t>
  </si>
  <si>
    <t xml:space="preserve">"odk. T/25"   1</t>
  </si>
  <si>
    <t>76666RT21</t>
  </si>
  <si>
    <t>Venkovní dveře z dřevěných Europrofilů DUB prosklené izolačním 2-sklem, vč.rámu, kování, zámku a všech doplňků, vč. montáže a povrch.úpravy - rozměr staveb.otvoru 1300/3260mm</t>
  </si>
  <si>
    <t xml:space="preserve">"odk. T/21"   1</t>
  </si>
  <si>
    <t xml:space="preserve">"odk. T/22"   1</t>
  </si>
  <si>
    <t>76666RT26</t>
  </si>
  <si>
    <t>Vnitřní dveře z dřevěných Europrofilů DUB prosklené izolačním 2-sklem, vč.rámu, kování, zámku a všech doplňků, vč. montáže a povrch.úpravy - rozměr staveb.otvoru 1370/3080mm</t>
  </si>
  <si>
    <t xml:space="preserve">"odk. T/26"   1</t>
  </si>
  <si>
    <t>76666RT27</t>
  </si>
  <si>
    <t>Vnitřní dveře z dřevěných Europrofilů DUB prosklené izolačním 2-sklem, vč.rámu, kování, zámku a všech doplňků, vč. montáže a povrch.úpravy - rozměr staveb.otvoru 1100/3100mm</t>
  </si>
  <si>
    <t xml:space="preserve">"odk. T/27"   1</t>
  </si>
  <si>
    <t>76666RT28</t>
  </si>
  <si>
    <t>Vnitřní dveře z dřevěných Europrofilů DUB prosklené izolačním 2-sklem, vč.rámu, kování, zámku a všech doplňků, vč. montáže a povrch.úpravy - rozměr staveb.otvoru 1370/3260mm</t>
  </si>
  <si>
    <t xml:space="preserve">"odk. T/28"   1</t>
  </si>
  <si>
    <t xml:space="preserve">"odk. T/29"   1</t>
  </si>
  <si>
    <t xml:space="preserve">"odk. T/30"   1</t>
  </si>
  <si>
    <t>76666RT31</t>
  </si>
  <si>
    <t>Repase stáv. venkovních dveří dřevěných plných, vč.rámu, doplnění poškozených částí a doplňků, vč.nové povrch.úpravy - rozměr staveb.otvoru 1060/1850mm</t>
  </si>
  <si>
    <t xml:space="preserve">"odk. T/31"   1</t>
  </si>
  <si>
    <t>HZS2122</t>
  </si>
  <si>
    <t>Hodinová zúčtovací sazba truhlář odborný</t>
  </si>
  <si>
    <t>"zjištění poškození lišt a horního madla obkladu, lokální minimální výměna poškozených částí</t>
  </si>
  <si>
    <t xml:space="preserve">" rozsah dle v.č. D.1.1-103  - odborný odhad " 40,00</t>
  </si>
  <si>
    <t>61499D01</t>
  </si>
  <si>
    <t>Dřevěný materiál pro výměnu poškozených lišt a madel s truhlářskou přípravou a povrchovou úpravou k původnímu obkladu</t>
  </si>
  <si>
    <t>771</t>
  </si>
  <si>
    <t>Podlahy z dlaždic</t>
  </si>
  <si>
    <t>771111011</t>
  </si>
  <si>
    <t>Vysátí podkladu před pokládkou dlažby</t>
  </si>
  <si>
    <t>771121011</t>
  </si>
  <si>
    <t>Nátěr penetrační na podlahu</t>
  </si>
  <si>
    <t>771151023</t>
  </si>
  <si>
    <t>Samonivelační stěrka podlah pevnosti 30 MPa tl přes 5 do 8 mm</t>
  </si>
  <si>
    <t>771473810</t>
  </si>
  <si>
    <t>Demontáž soklíků z dlaždic keramických lepených rovných</t>
  </si>
  <si>
    <t xml:space="preserve">"typ D "   0,35*2 *5</t>
  </si>
  <si>
    <t>771474113</t>
  </si>
  <si>
    <t>Montáž soklů z dlaždic keramických rovných flexibilní lepidlo v přes 90 do 120 mm</t>
  </si>
  <si>
    <t xml:space="preserve">"typ D - doplnění soklu "   0,35*2 *5</t>
  </si>
  <si>
    <t>59761009</t>
  </si>
  <si>
    <t>sokl-dlažba keramická slinutá hladká do interiéru i exteriéru 600x95mm</t>
  </si>
  <si>
    <t>771574263</t>
  </si>
  <si>
    <t>Montáž podlah keramických pro mechanické zatížení protiskluzných lepených flexibilním lepidlem přes 9 do 12 ks/m2</t>
  </si>
  <si>
    <t>59761409</t>
  </si>
  <si>
    <t>dlažba keramická slinutá protiskluzná do interiéru i exteriéru pro vysoké mechanické namáhání přes 9 do 12ks/m2</t>
  </si>
  <si>
    <t>13,946*1,1 "Přepočtené koeficientem množství</t>
  </si>
  <si>
    <t>771577111</t>
  </si>
  <si>
    <t>Příplatek k montáži podlah keramických lepených flexibilním lepidlem za plochu do 5 m2</t>
  </si>
  <si>
    <t>771577114</t>
  </si>
  <si>
    <t>Příplatek k montáži podlah keramických lepených flexibilním lepidlem za spárování tmelem dvousložkovým</t>
  </si>
  <si>
    <t>771591115</t>
  </si>
  <si>
    <t>Podlahy spárování silikonem</t>
  </si>
  <si>
    <t xml:space="preserve">"typ E"   (1,10+1,37)  + 1,37*3</t>
  </si>
  <si>
    <t>771591184</t>
  </si>
  <si>
    <t>Pracnější řezání podlah z dlaždic keramických rovné</t>
  </si>
  <si>
    <t>998771101</t>
  </si>
  <si>
    <t>Přesun hmot tonážní pro podlahy z dlaždic v objektech v do 6 m</t>
  </si>
  <si>
    <t xml:space="preserve">"typ C - doplnění ker.obkladů  " 0,35*2,00*2 *2</t>
  </si>
  <si>
    <t>781571141</t>
  </si>
  <si>
    <t>Montáž obkladů ostění šířky přes 200 do 400 mm lepenými flexibilním lepidlem</t>
  </si>
  <si>
    <t xml:space="preserve">"typ C - doplnění ker.obkladů  " 2,00*2 *2</t>
  </si>
  <si>
    <t>59761039</t>
  </si>
  <si>
    <t>obklad keramický hladký přes 22 do 25ks/m2</t>
  </si>
  <si>
    <t>2,80*1,10</t>
  </si>
  <si>
    <t>781477111</t>
  </si>
  <si>
    <t>Příplatek k montáži obkladů vnitřních keramických hladkých za plochu do 10 m2</t>
  </si>
  <si>
    <t>781477113</t>
  </si>
  <si>
    <t>Příplatek k montáži obkladů vnitřních keramických hladkých za spárování bílým cementem</t>
  </si>
  <si>
    <t>78299R02</t>
  </si>
  <si>
    <t>Lokální oprava stávajícího vnějšího kamenného obkladu soklu u výměny fasádních dveří po instalaci</t>
  </si>
  <si>
    <t>"u dveří - viz v.č. D.1.1-105</t>
  </si>
  <si>
    <t>"typ A" 4</t>
  </si>
  <si>
    <t>"typ B" 4</t>
  </si>
  <si>
    <t>"typ C" 2</t>
  </si>
  <si>
    <t>"typ D" 5</t>
  </si>
  <si>
    <t>783101403</t>
  </si>
  <si>
    <t>Oprášení podkladu truhlářských konstrukcí před provedením nátěru</t>
  </si>
  <si>
    <t>" rozsah dle v.č. D.1.1-103 _ délka 170 bm ( odečet ACad )</t>
  </si>
  <si>
    <t xml:space="preserve">" s navýšením na členitost "  170,00*(0,95+0,15) *1,05</t>
  </si>
  <si>
    <t>7831015R5</t>
  </si>
  <si>
    <t>Omytí truhlářských konstrukcí s odmaštěním před provedením nátěru</t>
  </si>
  <si>
    <t>78311RN01</t>
  </si>
  <si>
    <t>Lazurovací jednonásobný nátěr truhlářských konstrukcí s vyvzorkováním - vhodný nátěrový systém vhodný ke stávajícímu podkladu</t>
  </si>
  <si>
    <t xml:space="preserve">"2-há vrstva "  196,35</t>
  </si>
  <si>
    <t>783823165</t>
  </si>
  <si>
    <t>Penetrační silikonový nátěr omítek stupně členitosti 3</t>
  </si>
  <si>
    <t>"vnější ostění dveří - viz v.č. D.1.1-105 a TZ</t>
  </si>
  <si>
    <t xml:space="preserve">"typ A "  (3,14*1,78/2 +(3,37-0,89)*2)*0,40*4</t>
  </si>
  <si>
    <t xml:space="preserve">"typ B "  (3,14*1,30/2 +(3,26-0,65)*2)*0,40*2</t>
  </si>
  <si>
    <t xml:space="preserve">                 (3,14*1,30/2 +(3,21-0,65)*2)*0,40*1</t>
  </si>
  <si>
    <t xml:space="preserve">                 (3,14*1,20/2 +(3,26-0,60)*2)*0,40*1</t>
  </si>
  <si>
    <t xml:space="preserve">                 (3,14*1,20/2 +(3,26-0,60)*2)*0,30*2</t>
  </si>
  <si>
    <t xml:space="preserve">                 (3,14*1,20/2 +(3,26-0,60)*2)*0,30*1</t>
  </si>
  <si>
    <t xml:space="preserve">                 (3,14*1,20/2 +(2,94-0,60)*2)*0,30*1</t>
  </si>
  <si>
    <t xml:space="preserve">                 (3,14*1,20/2 +(3,04-0,60)*2)*0,30*1</t>
  </si>
  <si>
    <t xml:space="preserve">                 (3,14*1,30/2 +(3,12-0,65)*2)*0,30*1</t>
  </si>
  <si>
    <t xml:space="preserve">                 (3,14*1,30/2 +(3,23-0,65)*2)*0,30*1</t>
  </si>
  <si>
    <t>783827445R</t>
  </si>
  <si>
    <t>Krycí dvojnásobný silikonový nátěr omítek stupně členitosti 3 (weber.ton micro V )</t>
  </si>
  <si>
    <t>"vnější ostění dveří - viz v.č. D.1.1-105</t>
  </si>
  <si>
    <t xml:space="preserve">"typ A až D"  38,697</t>
  </si>
  <si>
    <t>784181101</t>
  </si>
  <si>
    <t>Základní akrylátová jednonásobná bezbarvá penetrace podkladu v místnostech v do 3,80 m</t>
  </si>
  <si>
    <t xml:space="preserve">"typ C ( mimo ker. obklad) " </t>
  </si>
  <si>
    <t xml:space="preserve">                 (3,14*1,37/2 +(3,26-0,685)*2)*(0,30+0,20)*1</t>
  </si>
  <si>
    <t xml:space="preserve">                 (3,14*1,37/2 +(3,26-0,685)*2)*(0,30+0,35)*2</t>
  </si>
  <si>
    <t xml:space="preserve">                 (3,14*1,37/2 +(3,08-0,685)*2)*(0,30+0,20)*1</t>
  </si>
  <si>
    <t xml:space="preserve">                 (3,14*1,10/2 +(3,10-0,55)*2)*(0,46+0,37)*1</t>
  </si>
  <si>
    <t>784221101</t>
  </si>
  <si>
    <t>Dvojnásobné bílé malby ze směsí za sucha dobře otěruvzdorných v místnostech do 3,80 m</t>
  </si>
  <si>
    <t>" m.č. 144, 154/2 a 159 - vždy celá obvodová stěna u sanace</t>
  </si>
  <si>
    <t>8,69*3,37 -1,30*3,23-1,23*2,27-1,23*2,28 +4,00</t>
  </si>
  <si>
    <t>3,24*3,37 + 2,20*3,37</t>
  </si>
  <si>
    <t xml:space="preserve">"m.č. 122 - celá místnost"  9,11  </t>
  </si>
  <si>
    <t>(3,09+2,59)*2*(3,32-0,95) +(0,61+1,15)*0,95</t>
  </si>
  <si>
    <t>-1,30*(3,21-0,95)-1,37*(3,26-0,95)*2 +4,00</t>
  </si>
  <si>
    <t>"typ A+B+C+D+E" 64,224</t>
  </si>
  <si>
    <t>2418 - D.1.1 ASŘ – STŘECHA</t>
  </si>
  <si>
    <t xml:space="preserve">    94 - Lešení </t>
  </si>
  <si>
    <t xml:space="preserve">    762 - Konstrukce tesařské</t>
  </si>
  <si>
    <t xml:space="preserve">    765 - Krytina skládaná</t>
  </si>
  <si>
    <t xml:space="preserve">    767 - Konstrukce zámečnické</t>
  </si>
  <si>
    <t xml:space="preserve">    787 - Dokončovací práce - zasklívání</t>
  </si>
  <si>
    <t>612325R02</t>
  </si>
  <si>
    <t>Oprava vápenocementové štukové vnitřní omítky ostění u střešního světlíku, vč. oklepání původní poškozené omítky a malby, zednická úprava u napojení na nový AL světlík</t>
  </si>
  <si>
    <t>" světlík - viz v.č. D.1.1-107</t>
  </si>
  <si>
    <t xml:space="preserve">"cca - upřesní se při realizaci ! "   15,24*0,50</t>
  </si>
  <si>
    <t>622131121</t>
  </si>
  <si>
    <t>Penetrační nátěr vnějších stěn nanášený ručně</t>
  </si>
  <si>
    <t>"viz štuk" 8,116</t>
  </si>
  <si>
    <t>6223211R2</t>
  </si>
  <si>
    <t>Potažení vnějších stěn vápenocementovým aktivovaným štukem tloušťky do 3 mm složitosti 3 s vytažením profilů a tvarováním (weber.dur štuk EX)</t>
  </si>
  <si>
    <t>"profilované římsy - část D ( v.č. D.1.1-108 )</t>
  </si>
  <si>
    <t xml:space="preserve">" z 30%  "  18,55*(0,38+0,30)  *0,30</t>
  </si>
  <si>
    <t>"dtto - část C ( pouze čelo římsy ze 100% !)</t>
  </si>
  <si>
    <t>22,80*0,19</t>
  </si>
  <si>
    <t>6223254R3</t>
  </si>
  <si>
    <t>Oprava vnější vápenné hladké omítky členitosti 3 v rozsahu přes 20 do 30 %</t>
  </si>
  <si>
    <t>18,55*(0,38+0,30)</t>
  </si>
  <si>
    <t>6223254R4</t>
  </si>
  <si>
    <t>Oprava vnější vápenné hladké omítky členitosti 3 v rozsahu přes 80 do 100 %</t>
  </si>
  <si>
    <t>"profilované římsy - část C ( v.č. D.1.1-108 )</t>
  </si>
  <si>
    <t>" ( pouze čelo římsy !)</t>
  </si>
  <si>
    <t>62232R01</t>
  </si>
  <si>
    <t>Oprava vnější tenkovstvé omítky a podkladní perlinky s tmelem, nový 2-násobný fasádní nátěr s penetrací, vč. odstranění původní poškozené omítky a nátěru, zednická úprava u napojení na nový AL světlík</t>
  </si>
  <si>
    <t>" světlík - viz v.č. D.1.1-107 - z uliční strany</t>
  </si>
  <si>
    <t>(4,97+0,70*2)*0,55</t>
  </si>
  <si>
    <t>629991001</t>
  </si>
  <si>
    <t>Zakrytí podélných ploch fólií volně položenou</t>
  </si>
  <si>
    <t>" pod lešením</t>
  </si>
  <si>
    <t>(18,55+22,80+0,47*2+0,45*2)*2,00</t>
  </si>
  <si>
    <t>631351101</t>
  </si>
  <si>
    <t>Zřízení bednění rýh a hran v podlahách</t>
  </si>
  <si>
    <t xml:space="preserve">"střešní římsa ve spádu !  - viz řez A-A`  v.č. D.1.1-108</t>
  </si>
  <si>
    <t>19,00*0,10</t>
  </si>
  <si>
    <t>631351102</t>
  </si>
  <si>
    <t>Odstranění bednění rýh a hran v podlahách</t>
  </si>
  <si>
    <t>632450122</t>
  </si>
  <si>
    <t>Vyrovnávací cementový potěr tl přes 20 do 30 mm ze suchých směsí provedený v pásu</t>
  </si>
  <si>
    <t>19,00*0,53</t>
  </si>
  <si>
    <t>953961112</t>
  </si>
  <si>
    <t>Kotvy chemickým tmelem M 10 hl 90 mm do betonu, ŽB nebo kamene s vyvrtáním otvoru</t>
  </si>
  <si>
    <t xml:space="preserve">"střešní římsa - viz řez A-A`  v.č. D.1.1-108</t>
  </si>
  <si>
    <t xml:space="preserve">"19,00/0,50 to je celkem"  38,00</t>
  </si>
  <si>
    <t>953965115</t>
  </si>
  <si>
    <t>Kotevní šroub pro chemické kotvy M 10 dl 130 mm</t>
  </si>
  <si>
    <t>978019341</t>
  </si>
  <si>
    <t>Otlučení (osekání) vnější vápenné nebo vápenocementové omítky stupně členitosti 3 až 5 v rozsahu přes 20 do 30 %</t>
  </si>
  <si>
    <t>978019371</t>
  </si>
  <si>
    <t>Otlučení (osekání) vnější vápenné nebo vápenocementové omítky stupně členitosti 3 až 5 v rozsahu přes 50 do 65 %</t>
  </si>
  <si>
    <t xml:space="preserve">" zbytek omítky  ( pouze čelo římsy !)</t>
  </si>
  <si>
    <t>985131111</t>
  </si>
  <si>
    <t>Očištění ploch stěn, rubu kleneb a podlah tlakovou vodou</t>
  </si>
  <si>
    <t>"dtto - část C ( pouze čelo římsy !)</t>
  </si>
  <si>
    <t>985139112</t>
  </si>
  <si>
    <t>Příplatek k očištění ploch za plochu do 10 m2 jednotlivě</t>
  </si>
  <si>
    <t xml:space="preserve">Lešení </t>
  </si>
  <si>
    <t>949101112</t>
  </si>
  <si>
    <t>Lešení pomocné pro objekty pozemních staveb s lešeňovou podlahou v přes 1,9 do 3,5 m zatížení do 150 kg/m2</t>
  </si>
  <si>
    <t xml:space="preserve">"u střešního světlíku - viz v.č. D.1.1-107"  </t>
  </si>
  <si>
    <t>" uvnitř " 13,00</t>
  </si>
  <si>
    <t>"ostatní na střeše cca" 15,00</t>
  </si>
  <si>
    <t>941311112</t>
  </si>
  <si>
    <t>Montáž lešení řadového modulového lehkého zatížení do 200 kg/m2 š od 0,6 do 0,9 m v přes 10 do 25 m</t>
  </si>
  <si>
    <t>"pohled jihozápadní z ulice - v.č. D.1.1-108</t>
  </si>
  <si>
    <t>" část objektu C a D - pro opravu řimsy a střechy</t>
  </si>
  <si>
    <t>(18,55+22,80+0,47*2+0,45*2)*(13,04+0,30-1,80)</t>
  </si>
  <si>
    <t>"přípočet plochy pro vynesení nosných prvků lešení u skleněné markýzy u hlavního</t>
  </si>
  <si>
    <t>" vstupu do budovy</t>
  </si>
  <si>
    <t>12,50*4,00</t>
  </si>
  <si>
    <t>" v ceně je nutno zohlednit úpravu konstrukce lešení vynesením u skleněné markýzy vchodu !</t>
  </si>
  <si>
    <t>"v případě zvýšené plošné potřeby lešení pro zhotovení díla, zhotovitel tuto skutečnost zohlední v jednotkové ceně nabídky !</t>
  </si>
  <si>
    <t>941311211</t>
  </si>
  <si>
    <t>Příplatek k lešení řadovému modulovému lehkému š 0,9 m v přes 10 do 25 m za první a ZKD den použití</t>
  </si>
  <si>
    <t>"předpoklad 45 dní - bude upřesněno konkrétním dle potřeb uchazeče zhotovitele !</t>
  </si>
  <si>
    <t>"případné zvýšené časové potřeby pronájmu, zhotovitel tuto skutečnost zohlední v jednotkové ceně nabídky !</t>
  </si>
  <si>
    <t>548,413*45</t>
  </si>
  <si>
    <t>941311812</t>
  </si>
  <si>
    <t>Demontáž lešení řadového modulového lehkého zatížení do 200 kg/m2 š od 0,6 do 0,9 m v přes 10 do 25 m</t>
  </si>
  <si>
    <t>941319R01</t>
  </si>
  <si>
    <t>Doprava lešení</t>
  </si>
  <si>
    <t>944511111</t>
  </si>
  <si>
    <t>Montáž ochranné sítě z textilie z umělých vláken</t>
  </si>
  <si>
    <t>"z vnější strany lešení -jen ve vrchní části lešení v pruhu 3m</t>
  </si>
  <si>
    <t>(18,55+22,80+0,47*2+0,45*2+0,90)*3,00</t>
  </si>
  <si>
    <t>"v případě zvýšené plošné potřeby textilie pro zhotovení díla, zhotovitel tuto skutečnost zohlední v jednotkové ceně nabídky !</t>
  </si>
  <si>
    <t>944511211</t>
  </si>
  <si>
    <t>Příplatek k ochranné síti za první a ZKD den použití</t>
  </si>
  <si>
    <t>132,27*45</t>
  </si>
  <si>
    <t>944511811</t>
  </si>
  <si>
    <t>Demontáž ochranné sítě z textilie z umělých vláken</t>
  </si>
  <si>
    <t>"z vnější strany lešení</t>
  </si>
  <si>
    <t>949221111</t>
  </si>
  <si>
    <t>Montáž lešeňové podlahy s příčníky pro dílcová lešení v do 10 m</t>
  </si>
  <si>
    <t>"vchody - zakrytí podchodů</t>
  </si>
  <si>
    <t>18,50*2,00</t>
  </si>
  <si>
    <t>949221211</t>
  </si>
  <si>
    <t>Příplatek k lešeňové podlaze pro dílcová lešení za první a ZKD den použití</t>
  </si>
  <si>
    <t>37,00*45</t>
  </si>
  <si>
    <t>949221811</t>
  </si>
  <si>
    <t>Demontáž lešeňové podlahy s příčníky pro dílcová lešení v do 10 m</t>
  </si>
  <si>
    <t>949521112</t>
  </si>
  <si>
    <t>Montáž podchodu u dílcových lešení š do 2 m</t>
  </si>
  <si>
    <t xml:space="preserve">"kryty vstupů s přesahem" </t>
  </si>
  <si>
    <t>"část D " 12,50</t>
  </si>
  <si>
    <t>"část C</t>
  </si>
  <si>
    <t>3,00*2</t>
  </si>
  <si>
    <t>949521212</t>
  </si>
  <si>
    <t>Příplatek k podchodu u dílcových lešení š do 2 m za první a ZKD den použití</t>
  </si>
  <si>
    <t>18,50*45</t>
  </si>
  <si>
    <t>949521812</t>
  </si>
  <si>
    <t>Demontáž podchodu u dílcových lešení š do 2 m</t>
  </si>
  <si>
    <t>9x99R008</t>
  </si>
  <si>
    <t>Zajištění - zakrytí povrchů konstrukce markýzy, vč. odstranění ( těžší geotextilie, fólie apod. )</t>
  </si>
  <si>
    <t xml:space="preserve">"ochrana skleněné merkýzy při lešení pod opravovanou částí střešní římsy" </t>
  </si>
  <si>
    <t xml:space="preserve">"objekt část D"   12,50*2,50</t>
  </si>
  <si>
    <t>997013155</t>
  </si>
  <si>
    <t>Vnitrostaveništní doprava suti a vybouraných hmot pro budovy v přes 15 do 18 m s omezením mechanizace</t>
  </si>
  <si>
    <t>4,484*14 "Přepočtené koeficientem množství</t>
  </si>
  <si>
    <t>997013804</t>
  </si>
  <si>
    <t>Poplatek za uložení na skládce (skládkovné) stavebního odpadu ze skla kód odpadu 17 02 02</t>
  </si>
  <si>
    <t>997013811</t>
  </si>
  <si>
    <t>Poplatek za uložení na skládce (skládkovné) stavebního odpadu dřevěného kód odpadu 17 02 01</t>
  </si>
  <si>
    <t>4,46-0,255-0,377</t>
  </si>
  <si>
    <t>998017003</t>
  </si>
  <si>
    <t>Přesun hmot s omezením mechanizace pro budovy v přes 12 do 24 m</t>
  </si>
  <si>
    <t>762</t>
  </si>
  <si>
    <t>Konstrukce tesařské</t>
  </si>
  <si>
    <t>762083121</t>
  </si>
  <si>
    <t>Impregnace řeziva proti dřevokaznému hmyzu, houbám a plísním máčením třída ohrožení 1 a 2</t>
  </si>
  <si>
    <t xml:space="preserve">"v.č. D.1.1-109  - odk.4</t>
  </si>
  <si>
    <t xml:space="preserve">"prof. 10/12"  1,60*2*0,10*0,12</t>
  </si>
  <si>
    <t xml:space="preserve">"v.č. D.1.1-109  - odk.2</t>
  </si>
  <si>
    <t xml:space="preserve">"prof. 10/16"  1,50*1*0,10*0,16</t>
  </si>
  <si>
    <t xml:space="preserve">"v.č. D.1.1-109  - odk.1</t>
  </si>
  <si>
    <t xml:space="preserve">"prof. 10/16"  6,00*0,10*0,16</t>
  </si>
  <si>
    <t xml:space="preserve">"v.č. D.1.1-109  - odk.3</t>
  </si>
  <si>
    <t xml:space="preserve">"prof. 16/16"  1,70*1*0,16*0,16</t>
  </si>
  <si>
    <t>762083122</t>
  </si>
  <si>
    <t>Impregnace řeziva proti dřevokaznému hmyzu, houbám a plísním máčením třída ohrožení 3 a 4</t>
  </si>
  <si>
    <t xml:space="preserve">"prof. 10/26-29  "   19,00*0,10*0,275 *1,10</t>
  </si>
  <si>
    <t>"bednění " 19,00*0,56*0,024 *1,10</t>
  </si>
  <si>
    <t>762085103</t>
  </si>
  <si>
    <t>Montáž kotevních želez, příložek, patek nebo táhel</t>
  </si>
  <si>
    <t>30902D1</t>
  </si>
  <si>
    <t>Dodávka kotevního materiálů - L profil 100/100/6mm - dl. 150mm s otvory</t>
  </si>
  <si>
    <t>762321905</t>
  </si>
  <si>
    <t>Podepření vazníků fošnami a hranoly průřezové plochy přes 100 cm2</t>
  </si>
  <si>
    <t xml:space="preserve">"v.č. D.1.1-109  - cca" 10</t>
  </si>
  <si>
    <t>762331911</t>
  </si>
  <si>
    <t>Vyřezání části střešní vazby průřezové pl řeziva do 120 cm2 dl do 3 m</t>
  </si>
  <si>
    <t xml:space="preserve">"prof. 10/12"  1,60*2</t>
  </si>
  <si>
    <t>762331921</t>
  </si>
  <si>
    <t>Vyřezání části střešní vazby průřezové pl řeziva přes 120 do 224 cm2 dl do 3 m</t>
  </si>
  <si>
    <t xml:space="preserve">"prof. 10/16"  1,50*1</t>
  </si>
  <si>
    <t>762331923</t>
  </si>
  <si>
    <t>Vyřezání části střešní vazby průřezové pl řeziva přes 120 do 224 cm2 dl přes 5 do 8 m</t>
  </si>
  <si>
    <t xml:space="preserve">"prof. 10/16"  6,00</t>
  </si>
  <si>
    <t>762331931</t>
  </si>
  <si>
    <t>Vyřezání části střešní vazby průřezové pl řeziva přes 224 do 288 cm2 dl do 3 m</t>
  </si>
  <si>
    <t xml:space="preserve">"prof. 16/16"  1,70*1</t>
  </si>
  <si>
    <t>762332921</t>
  </si>
  <si>
    <t>Doplnění části střešní vazby hranoly průřezové pl do 120 cm2 včetně materiálu</t>
  </si>
  <si>
    <t>"přesný výrobní rozměr dřev.prvků bude stavnovený na místě v průběhu realizace -viz pozn.!</t>
  </si>
  <si>
    <t>762332922</t>
  </si>
  <si>
    <t>Doplnění části střešní vazby hranoly průřezové pl přes 120 do 224 cm2 včetně materiálu</t>
  </si>
  <si>
    <t>762332923</t>
  </si>
  <si>
    <t>Doplnění části střešní vazby hranoly průřezové pl přes 224 do 288 cm2 včetně materiálu</t>
  </si>
  <si>
    <t>762335133</t>
  </si>
  <si>
    <t>Montáž krokví rovnoběžných s okapem z hraněného řeziva průřezové pl přes 224 do 288 cm2 na beton</t>
  </si>
  <si>
    <t xml:space="preserve">"prof. 10/26-29  "   19,00</t>
  </si>
  <si>
    <t>60512135</t>
  </si>
  <si>
    <t>hranol stavební řezivo průřezu do 288cm2 do dl 6m</t>
  </si>
  <si>
    <t>762341610</t>
  </si>
  <si>
    <t>Montáž bednění štítových okapových říms z hrubých prken tl do 32 mm</t>
  </si>
  <si>
    <t>19,00*0,56</t>
  </si>
  <si>
    <t>60515111</t>
  </si>
  <si>
    <t>řezivo jehličnaté boční prkno 20-30mm</t>
  </si>
  <si>
    <t>19,00*0,56*0,024 *1,10</t>
  </si>
  <si>
    <t>762341933</t>
  </si>
  <si>
    <t>Vyřezání části bednění střech z prken tl do 32 mm pl jednotlivě přes 4 m2</t>
  </si>
  <si>
    <t>"střecha D u okapu - viz v.č. D.1.1-108"</t>
  </si>
  <si>
    <t>"demontáž pouze vrámci Námětky" 19,00+2*0,60</t>
  </si>
  <si>
    <t>762395000</t>
  </si>
  <si>
    <t>Spojovací prostředky krovů, bednění, laťování, nadstřešních konstrukcí</t>
  </si>
  <si>
    <t xml:space="preserve">"prof. 10/26-29  "   19,00*0,10*0,275 </t>
  </si>
  <si>
    <t>19,00*0,56*0,024</t>
  </si>
  <si>
    <t>998762103</t>
  </si>
  <si>
    <t>Přesun hmot tonážní pro kce tesařské v objektech v přes 12 do 24 m</t>
  </si>
  <si>
    <t>764001811</t>
  </si>
  <si>
    <t>Demontáž dilatační lišty do suti</t>
  </si>
  <si>
    <t>"kolem střešního světlíku a přilehlého komínu</t>
  </si>
  <si>
    <t>" světlík - viz v.č. D.1.1-107 ( střecha E)</t>
  </si>
  <si>
    <t>((2*3,14*2,07)/2) +4,14+2*1,80+0,55*2</t>
  </si>
  <si>
    <t xml:space="preserve">"komíny u  světlíku - viz v.č. D.1.1-107 ( střecha E)</t>
  </si>
  <si>
    <t>0,95+0,20*2</t>
  </si>
  <si>
    <t>(0,60+0,75)*2</t>
  </si>
  <si>
    <t>"dtto střecha C" 2,10</t>
  </si>
  <si>
    <t>764002812</t>
  </si>
  <si>
    <t>Demontáž okapového plechu do suti v krytině skládané</t>
  </si>
  <si>
    <t>"střecha D u okapu - viz v.č. D.1.1-108 " 19,00</t>
  </si>
  <si>
    <t>764002823</t>
  </si>
  <si>
    <t>Demontáž střešního výlezu k dalšímu použití</t>
  </si>
  <si>
    <t>"střecha E" 1</t>
  </si>
  <si>
    <t>"střecha D" 1+1</t>
  </si>
  <si>
    <t>764002833</t>
  </si>
  <si>
    <t>Demontáž sněhového zachytávače průběžného k dalšímu použití</t>
  </si>
  <si>
    <t>"střecha D u okapu - viz v.č. D.1.1-108</t>
  </si>
  <si>
    <t>18,80 *2</t>
  </si>
  <si>
    <t>764002861</t>
  </si>
  <si>
    <t>Demontáž oplechování říms a ozdobných prvků do suti</t>
  </si>
  <si>
    <t>"střecha D u okapu - viz v.č. D.1.1-108" 19,00</t>
  </si>
  <si>
    <t>764002871</t>
  </si>
  <si>
    <t>Demontáž lemování zdí do suti</t>
  </si>
  <si>
    <t>764002881</t>
  </si>
  <si>
    <t>Demontáž lemování střešních prostupů do suti</t>
  </si>
  <si>
    <t>(0,95+0,20*2)*0,55</t>
  </si>
  <si>
    <t>(0,60+0,75)*2*0,55</t>
  </si>
  <si>
    <t>"dtto střecha C" 2,10*0,55</t>
  </si>
  <si>
    <t>7640038R1</t>
  </si>
  <si>
    <t>Demontáž lemování trub, konzol, držáků, ventilačních nástavců a jiných kusových prvků - k dalšímu použití</t>
  </si>
  <si>
    <t xml:space="preserve">"střecha E ( pod světlíkem )"  3+3</t>
  </si>
  <si>
    <t>764004801</t>
  </si>
  <si>
    <t>Demontáž podokapního žlabu do suti</t>
  </si>
  <si>
    <t xml:space="preserve">"střecha D u okapu - viz v.č. D.1.1-108"  19,00</t>
  </si>
  <si>
    <t>764011621</t>
  </si>
  <si>
    <t>Dilatační připojovací lišta z Pz s povrchovou úpravou včetně tmelení rš 100 mm</t>
  </si>
  <si>
    <t>764111641</t>
  </si>
  <si>
    <t>Krytina střechy rovné drážkováním ze svitků z Pz plechu s povrchovou úpravou do rš 670 mm sklonu do 30°</t>
  </si>
  <si>
    <t>19,00*1,00</t>
  </si>
  <si>
    <t>764203152</t>
  </si>
  <si>
    <t>Montáž střešního výlezu pro krytinu skládanou nebo plechovou</t>
  </si>
  <si>
    <t xml:space="preserve">"střecha E - zpětně"  1</t>
  </si>
  <si>
    <t>"střecha D dtto " 1+1</t>
  </si>
  <si>
    <t>764203155</t>
  </si>
  <si>
    <t>Montáž sněhového zachytávače pro krytiny průběžného jednotrubkového</t>
  </si>
  <si>
    <t xml:space="preserve">"zpětně "  18,80</t>
  </si>
  <si>
    <t>7642031R7</t>
  </si>
  <si>
    <t>Montáž sněhového zachytávače pro krytiny průběžného - sněhová mříž s držáky a spojkami</t>
  </si>
  <si>
    <t>764212663</t>
  </si>
  <si>
    <t>Oplechování rovné okapové hrany z Pz s povrchovou úpravou rš 250 mm</t>
  </si>
  <si>
    <t xml:space="preserve">"střecha D u okapu - viz v.č. D.1.1-108" </t>
  </si>
  <si>
    <t>"na námětku pod krytinou" 19,00</t>
  </si>
  <si>
    <t>764218611</t>
  </si>
  <si>
    <t>Oplechování rovné římsy mechanicky kotvené z Pz s upraveným povrchem rš přes 670 mm</t>
  </si>
  <si>
    <t>19,00*0,70</t>
  </si>
  <si>
    <t>764306122</t>
  </si>
  <si>
    <t>Montáž lemování ventilačních nástavců na skládané krytině D přes 75 do 100 mm</t>
  </si>
  <si>
    <t xml:space="preserve">"střecha E - zpětně"  3</t>
  </si>
  <si>
    <t>764306124</t>
  </si>
  <si>
    <t>Montáž lemování ventilačních nástavců na skládané krytině D přes 150 do 200 mm</t>
  </si>
  <si>
    <t>764311R01</t>
  </si>
  <si>
    <t>Oprava lemování rovných a oblých zdí střechy kolem střešního světlíku z Pz s povrchovou úpravou rš do 750 mm</t>
  </si>
  <si>
    <t>(2*3,14*2,07)/2 +4,14+2*1,80+0,50*2</t>
  </si>
  <si>
    <t>764312614</t>
  </si>
  <si>
    <t>Spodní lemování rovných zdí střech s krytinou skládanou z Pz s povrchovou úpravou rš 330 mm</t>
  </si>
  <si>
    <t xml:space="preserve">"střecha E - nové lemování u 2 střešních výlezů "  2,60*2</t>
  </si>
  <si>
    <t>"střecha D dtto " 2,60*2</t>
  </si>
  <si>
    <t>764312616</t>
  </si>
  <si>
    <t>Spodní lemování rovných zdí střech s krytinou skládanou z Pz s povrchovou úpravou rš 500 mm</t>
  </si>
  <si>
    <t>764314612</t>
  </si>
  <si>
    <t>Lemování prostupů střech s krytinou skládanou nebo plechovou bez lišty z Pz s povrchovou úpravou</t>
  </si>
  <si>
    <t>764511602</t>
  </si>
  <si>
    <t>Žlab podokapní půlkruhový z Pz s povrchovou úpravou rš 330 mm</t>
  </si>
  <si>
    <t>764511622</t>
  </si>
  <si>
    <t>Roh nebo kout půlkruhového podokapního žlabu z Pz s povrchovou úpravou rš 330 mm</t>
  </si>
  <si>
    <t>764519R01</t>
  </si>
  <si>
    <t>Hrdlo u podokapního žlabu a propojení s původním svodem</t>
  </si>
  <si>
    <t>"střecha D u okapu - viz v.č. D.1.1-108" 2</t>
  </si>
  <si>
    <t>998764103</t>
  </si>
  <si>
    <t>Přesun hmot tonážní pro konstrukce klempířské v objektech v přes 12 do 24 m</t>
  </si>
  <si>
    <t>765</t>
  </si>
  <si>
    <t>Krytina skládaná</t>
  </si>
  <si>
    <t>765131801</t>
  </si>
  <si>
    <t>Demontáž vláknocementové skládané krytiny sklonu do 30° do suti</t>
  </si>
  <si>
    <t>"střecha E - u střešního světlíku</t>
  </si>
  <si>
    <t>6,66*7,47/2*2</t>
  </si>
  <si>
    <t>"odečet plochy světlíku</t>
  </si>
  <si>
    <t>-(3,14*(2,07)^2/2 +4,14*1,80+0,80*0,25)</t>
  </si>
  <si>
    <t>"střecha E dále z uliční strany"</t>
  </si>
  <si>
    <t>6,735*7,57/2</t>
  </si>
  <si>
    <t>"střecha D+C - okapová část viz v.č. D.1.1-108</t>
  </si>
  <si>
    <t>25,63*2,21</t>
  </si>
  <si>
    <t>765131821</t>
  </si>
  <si>
    <t>Demontáž hřebene nebo nároží z hřebenáčů vláknocementové skládané krytiny sklonu do 30° do suti</t>
  </si>
  <si>
    <t xml:space="preserve">"nároží"   12,05*2</t>
  </si>
  <si>
    <t xml:space="preserve">"hřeben"  2,15</t>
  </si>
  <si>
    <t>" střechaC/D - nároží</t>
  </si>
  <si>
    <t>3,50</t>
  </si>
  <si>
    <t>765133R03</t>
  </si>
  <si>
    <t>Krytina vláknocementová sklonu do 30°skládaná ze šablon s povrchem břidličným</t>
  </si>
  <si>
    <t>765133R33</t>
  </si>
  <si>
    <t>Hřeben vláknocementové krytiny jednoduché ze šablon s povrchem břidličným</t>
  </si>
  <si>
    <t xml:space="preserve">"hřeben z obou stran"  2,15*2</t>
  </si>
  <si>
    <t>765133035</t>
  </si>
  <si>
    <t>Hřeben vláknocementové krytiny z hřebenáčů s větracím pásem</t>
  </si>
  <si>
    <t>765133041</t>
  </si>
  <si>
    <t>Úžlabí vláknocementové krytiny zasekáním šablon podél oplechování</t>
  </si>
  <si>
    <t xml:space="preserve">"nároží"   12,05*3</t>
  </si>
  <si>
    <t>3,50*2</t>
  </si>
  <si>
    <t>765135021</t>
  </si>
  <si>
    <t>Montáž stoupací plošiny skládané vláknocementové krytiny d do 1,0 m</t>
  </si>
  <si>
    <t>765135R21</t>
  </si>
  <si>
    <t>Demontáž stoupací plošiny skládané vláknocementové krytiny d do 1,0 m - k dalšímu použití</t>
  </si>
  <si>
    <t xml:space="preserve">"střecha E - u komínu "  1</t>
  </si>
  <si>
    <t>765139R01</t>
  </si>
  <si>
    <t>Příplatek za napojení na původní střešní krytinu</t>
  </si>
  <si>
    <t>7,57</t>
  </si>
  <si>
    <t>2,21</t>
  </si>
  <si>
    <t>765191071</t>
  </si>
  <si>
    <t>Montáž pojistné hydroizolační nebo parotěsné fólie okapu</t>
  </si>
  <si>
    <t xml:space="preserve">"střešní římsa - viz řez A-A`  v.č. D.1.1-108" 19,00</t>
  </si>
  <si>
    <t>28329217</t>
  </si>
  <si>
    <t>fólie podkladní pro doplňkovou hydroizolační vrstvu pod krytinu či do třípláštových větraných střech 150g/m2</t>
  </si>
  <si>
    <t>19*1,15 "Přepočtené koeficientem množství</t>
  </si>
  <si>
    <t>765191901</t>
  </si>
  <si>
    <t>Demontáž pojistné hydroizolační fólie kladené ve sklonu do 30°</t>
  </si>
  <si>
    <t>192</t>
  </si>
  <si>
    <t>"demontáž pouze vrámci Námětky" 19,00*0,60</t>
  </si>
  <si>
    <t>97</t>
  </si>
  <si>
    <t>765192001</t>
  </si>
  <si>
    <t>Nouzové (provizorní) zakrytí střechy plachtou</t>
  </si>
  <si>
    <t>194</t>
  </si>
  <si>
    <t>"cca - upřesní se při realizaci ! " 170,00</t>
  </si>
  <si>
    <t>998765103</t>
  </si>
  <si>
    <t>Přesun hmot tonážní pro krytiny skládané v objektech v přes 12 do 24 m</t>
  </si>
  <si>
    <t>196</t>
  </si>
  <si>
    <t>767</t>
  </si>
  <si>
    <t>Konstrukce zámečnické</t>
  </si>
  <si>
    <t>99</t>
  </si>
  <si>
    <t>767311860</t>
  </si>
  <si>
    <t>Demontáž světlíků pultových se skleněnou výplní</t>
  </si>
  <si>
    <t>198</t>
  </si>
  <si>
    <t>3,14*(2,07)^2/2 +4,14*1,80</t>
  </si>
  <si>
    <t>767315151</t>
  </si>
  <si>
    <t>Montáž světlíků pultových se zasklením</t>
  </si>
  <si>
    <t>200</t>
  </si>
  <si>
    <t>101</t>
  </si>
  <si>
    <t>56245D05</t>
  </si>
  <si>
    <t>světlík střešní pultový kapkového tvaru šíře 4,14m, samonosná kce z AL profilů s přerušeným tepelným mostem ( RAL 7016 ), pevné zasklení izolačním 2-sklem, vč. dopravy a kotvícího materiálů</t>
  </si>
  <si>
    <t>kmpl</t>
  </si>
  <si>
    <t>202</t>
  </si>
  <si>
    <t>76732R01</t>
  </si>
  <si>
    <t>Výrobní dílenská dokumentace střešního světlíku zajištěná zhotovitelem při realizaci stavby</t>
  </si>
  <si>
    <t>kpl.</t>
  </si>
  <si>
    <t>204</t>
  </si>
  <si>
    <t>103</t>
  </si>
  <si>
    <t>998767103</t>
  </si>
  <si>
    <t>Přesun hmot tonážní pro zámečnické konstrukce v objektech v přes 12 do 24 m</t>
  </si>
  <si>
    <t>206</t>
  </si>
  <si>
    <t>208</t>
  </si>
  <si>
    <t>105</t>
  </si>
  <si>
    <t>210</t>
  </si>
  <si>
    <t>787</t>
  </si>
  <si>
    <t>Dokončovací práce - zasklívání</t>
  </si>
  <si>
    <t>787300801</t>
  </si>
  <si>
    <t>Vysklívání střešních konstrukcí a světlíků tmelených</t>
  </si>
  <si>
    <t>212</t>
  </si>
  <si>
    <t xml:space="preserve">"drátosklo  světlíku - viz v.č. D.1.1-107</t>
  </si>
  <si>
    <t>2429 - Vedlejší rozpočtové náklady</t>
  </si>
  <si>
    <t>VRN - VRN</t>
  </si>
  <si>
    <t xml:space="preserve">    VRN1 - Průzkumné, geodetické a projektové práce</t>
  </si>
  <si>
    <t xml:space="preserve">    VRN3 - Zařízení staveniště</t>
  </si>
  <si>
    <t xml:space="preserve">    VRN91 - OSTATNÍ NÁKLADY STAVBY</t>
  </si>
  <si>
    <t>HZS - Hodinové zúčtovací sazby</t>
  </si>
  <si>
    <t>VRN</t>
  </si>
  <si>
    <t>VRN1</t>
  </si>
  <si>
    <t>Průzkumné, geodetické a projektové práce</t>
  </si>
  <si>
    <t>012002000</t>
  </si>
  <si>
    <t>Geodetické práce - Geometrický plán pro potřeby zápisu věcného břemene rozvodu plynu</t>
  </si>
  <si>
    <t>VRN3</t>
  </si>
  <si>
    <t>Zařízení staveniště</t>
  </si>
  <si>
    <t>VRN11-01.1</t>
  </si>
  <si>
    <t>Náklady zhotovitele související se zajištěním provozů nutných pro provádění díla - zřízení zařízení staveniště, provoz vč.nákladů na energie a vodu, likvidace zařízení staveniště - 2,4%</t>
  </si>
  <si>
    <t>soubor</t>
  </si>
  <si>
    <t>"- Zajištění bezpečného příjezdu a přístupu na staveniště, vč. potřebných souhlasů a rozhodnutí</t>
  </si>
  <si>
    <t xml:space="preserve">"    s vybudováním zařízení staveniště</t>
  </si>
  <si>
    <t>"- Náklady s připojením na energie + zajištění měření odběru energií</t>
  </si>
  <si>
    <t>"- Vytýčení obvodu staveniště</t>
  </si>
  <si>
    <t>"- Oplocení a zabezpečení prostoru staveniště proti neoprávněnému vstupu</t>
  </si>
  <si>
    <t xml:space="preserve">"- Náklady na vybavení zařízení staveniště - stavební buňky, sociální zařízení,  skládky na staveništi  apod.</t>
  </si>
  <si>
    <t>"- náklady na spotřebované energie provozem zařízení staveniště - po celou dobu výstavbu</t>
  </si>
  <si>
    <t>"- Informační tabule na staveništi</t>
  </si>
  <si>
    <t>"- náklady na úklid v prostoru staveniště a příjezdových komunikací ke staveništi po dobu výstavby</t>
  </si>
  <si>
    <t xml:space="preserve">"- Náklady na rozebrání, bourání a odvoz zařízení staveniště   </t>
  </si>
  <si>
    <t>"- Uvedení stavbou dotčených ploch a ploch zařízení staveniště do původního stavu</t>
  </si>
  <si>
    <t>035103001</t>
  </si>
  <si>
    <t>Pronájem (zábor) ploch</t>
  </si>
  <si>
    <t>"Vyřízení záboru veřejného prostranství pro Zařízení staveniště, lešení a oplocení výkopu apod.</t>
  </si>
  <si>
    <t xml:space="preserve">"poplatek za pronájem potřebných ploch, vč.správního poplatku </t>
  </si>
  <si>
    <t>"plocha dle potřeb zhotovitele! ( předpoklad 220 m2)</t>
  </si>
  <si>
    <t>"případné zvýšené časové a plošné potřeby pronájmu, zhotovitel tuto skutečnost zohlední v jednotkové ceně nabídky !</t>
  </si>
  <si>
    <t>"celek " 1</t>
  </si>
  <si>
    <t>VRN91</t>
  </si>
  <si>
    <t>OSTATNÍ NÁKLADY STAVBY</t>
  </si>
  <si>
    <t>VRN91-01</t>
  </si>
  <si>
    <t>Náklady zhotovitele související se zajištěním a provedením kompletního díla dle PD a souvisejících dokladů - kompletační činnost (0,9%)</t>
  </si>
  <si>
    <t>VRN91-51</t>
  </si>
  <si>
    <t>Náklady na projekční práce - dokumentace skutečného provedení stavby dle zadávací dokumentace</t>
  </si>
  <si>
    <t>VRN91-81</t>
  </si>
  <si>
    <t>Vytyčení všech inženýrských sítí před zahájením prací, vč. řádného zajištění. Zpětné protokolární předání všech inženýrských sítí jednotlivým správcům, vč. uvedení dotčených ploch do bezvadného stavu.</t>
  </si>
  <si>
    <t>VRN91-98</t>
  </si>
  <si>
    <t>Provoz investora - ztížené podmínky realizace z důvodu trvalého provozu na staveništi a trvalého provozu dráhy v těsné blízkosti staveniště (1,2 %)</t>
  </si>
  <si>
    <t>HZS</t>
  </si>
  <si>
    <t>Hodinové zúčtovací sazby</t>
  </si>
  <si>
    <t>HZS1293</t>
  </si>
  <si>
    <t>Hodinová zúčtovací sazba - ostatní nepředvídané práce pomocné</t>
  </si>
  <si>
    <t>262144</t>
  </si>
  <si>
    <t>HZS3243</t>
  </si>
  <si>
    <t>Hodinová zúčtovací sazba - ostatní nepředvídané práce odborné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</si>
</sst>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167" fontId="36" fillId="2" borderId="22" xfId="0" applyNumberFormat="1" applyFont="1" applyFill="1" applyBorder="1" applyAlignment="1" applyProtection="1">
      <alignment vertical="center"/>
      <protection locked="0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26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28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28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26</v>
      </c>
      <c r="AL14" s="23"/>
      <c r="AM14" s="23"/>
      <c r="AN14" s="35" t="s">
        <v>28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26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30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26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30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33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34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35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36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37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38</v>
      </c>
      <c r="E29" s="48"/>
      <c r="F29" s="33" t="s">
        <v>39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40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41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42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43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44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45</v>
      </c>
      <c r="U35" s="55"/>
      <c r="V35" s="55"/>
      <c r="W35" s="55"/>
      <c r="X35" s="57" t="s">
        <v>46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47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48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49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50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49</v>
      </c>
      <c r="AI60" s="43"/>
      <c r="AJ60" s="43"/>
      <c r="AK60" s="43"/>
      <c r="AL60" s="43"/>
      <c r="AM60" s="65" t="s">
        <v>50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51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52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49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50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49</v>
      </c>
      <c r="AI75" s="43"/>
      <c r="AJ75" s="43"/>
      <c r="AK75" s="43"/>
      <c r="AL75" s="43"/>
      <c r="AM75" s="65" t="s">
        <v>50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53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PA635220024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Údržba, oprava a odstraňování závad u SPS v obvodu OŘ OVA 2023-2024 - Opava východ VB - opravné práce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17. 3. 2023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29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54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27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31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55</v>
      </c>
      <c r="D92" s="95"/>
      <c r="E92" s="95"/>
      <c r="F92" s="95"/>
      <c r="G92" s="95"/>
      <c r="H92" s="96"/>
      <c r="I92" s="97" t="s">
        <v>56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57</v>
      </c>
      <c r="AH92" s="95"/>
      <c r="AI92" s="95"/>
      <c r="AJ92" s="95"/>
      <c r="AK92" s="95"/>
      <c r="AL92" s="95"/>
      <c r="AM92" s="95"/>
      <c r="AN92" s="97" t="s">
        <v>58</v>
      </c>
      <c r="AO92" s="95"/>
      <c r="AP92" s="99"/>
      <c r="AQ92" s="100" t="s">
        <v>59</v>
      </c>
      <c r="AR92" s="45"/>
      <c r="AS92" s="101" t="s">
        <v>60</v>
      </c>
      <c r="AT92" s="102" t="s">
        <v>61</v>
      </c>
      <c r="AU92" s="102" t="s">
        <v>62</v>
      </c>
      <c r="AV92" s="102" t="s">
        <v>63</v>
      </c>
      <c r="AW92" s="102" t="s">
        <v>64</v>
      </c>
      <c r="AX92" s="102" t="s">
        <v>65</v>
      </c>
      <c r="AY92" s="102" t="s">
        <v>66</v>
      </c>
      <c r="AZ92" s="102" t="s">
        <v>67</v>
      </c>
      <c r="BA92" s="102" t="s">
        <v>68</v>
      </c>
      <c r="BB92" s="102" t="s">
        <v>69</v>
      </c>
      <c r="BC92" s="102" t="s">
        <v>70</v>
      </c>
      <c r="BD92" s="103" t="s">
        <v>71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72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ROUND(SUM(AG95:AG102),2)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ROUND(SUM(AS95:AS102),2)</f>
        <v>0</v>
      </c>
      <c r="AT94" s="115">
        <f>ROUND(SUM(AV94:AW94),2)</f>
        <v>0</v>
      </c>
      <c r="AU94" s="116">
        <f>ROUND(SUM(AU95:AU102),5)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ROUND(SUM(AZ95:AZ102),2)</f>
        <v>0</v>
      </c>
      <c r="BA94" s="115">
        <f>ROUND(SUM(BA95:BA102),2)</f>
        <v>0</v>
      </c>
      <c r="BB94" s="115">
        <f>ROUND(SUM(BB95:BB102),2)</f>
        <v>0</v>
      </c>
      <c r="BC94" s="115">
        <f>ROUND(SUM(BC95:BC102),2)</f>
        <v>0</v>
      </c>
      <c r="BD94" s="117">
        <f>ROUND(SUM(BD95:BD102),2)</f>
        <v>0</v>
      </c>
      <c r="BE94" s="6"/>
      <c r="BS94" s="118" t="s">
        <v>73</v>
      </c>
      <c r="BT94" s="118" t="s">
        <v>74</v>
      </c>
      <c r="BU94" s="119" t="s">
        <v>75</v>
      </c>
      <c r="BV94" s="118" t="s">
        <v>76</v>
      </c>
      <c r="BW94" s="118" t="s">
        <v>5</v>
      </c>
      <c r="BX94" s="118" t="s">
        <v>77</v>
      </c>
      <c r="CL94" s="118" t="s">
        <v>1</v>
      </c>
    </row>
    <row r="95" s="7" customFormat="1" ht="16.5" customHeight="1">
      <c r="A95" s="120" t="s">
        <v>78</v>
      </c>
      <c r="B95" s="121"/>
      <c r="C95" s="122"/>
      <c r="D95" s="123" t="s">
        <v>79</v>
      </c>
      <c r="E95" s="123"/>
      <c r="F95" s="123"/>
      <c r="G95" s="123"/>
      <c r="H95" s="123"/>
      <c r="I95" s="124"/>
      <c r="J95" s="123" t="s">
        <v>80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'2411 - D.1.4.1 ZTI – Domo...'!J30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81</v>
      </c>
      <c r="AR95" s="127"/>
      <c r="AS95" s="128">
        <v>0</v>
      </c>
      <c r="AT95" s="129">
        <f>ROUND(SUM(AV95:AW95),2)</f>
        <v>0</v>
      </c>
      <c r="AU95" s="130">
        <f>'2411 - D.1.4.1 ZTI – Domo...'!P133</f>
        <v>0</v>
      </c>
      <c r="AV95" s="129">
        <f>'2411 - D.1.4.1 ZTI – Domo...'!J33</f>
        <v>0</v>
      </c>
      <c r="AW95" s="129">
        <f>'2411 - D.1.4.1 ZTI – Domo...'!J34</f>
        <v>0</v>
      </c>
      <c r="AX95" s="129">
        <f>'2411 - D.1.4.1 ZTI – Domo...'!J35</f>
        <v>0</v>
      </c>
      <c r="AY95" s="129">
        <f>'2411 - D.1.4.1 ZTI – Domo...'!J36</f>
        <v>0</v>
      </c>
      <c r="AZ95" s="129">
        <f>'2411 - D.1.4.1 ZTI – Domo...'!F33</f>
        <v>0</v>
      </c>
      <c r="BA95" s="129">
        <f>'2411 - D.1.4.1 ZTI – Domo...'!F34</f>
        <v>0</v>
      </c>
      <c r="BB95" s="129">
        <f>'2411 - D.1.4.1 ZTI – Domo...'!F35</f>
        <v>0</v>
      </c>
      <c r="BC95" s="129">
        <f>'2411 - D.1.4.1 ZTI – Domo...'!F36</f>
        <v>0</v>
      </c>
      <c r="BD95" s="131">
        <f>'2411 - D.1.4.1 ZTI – Domo...'!F37</f>
        <v>0</v>
      </c>
      <c r="BE95" s="7"/>
      <c r="BT95" s="132" t="s">
        <v>82</v>
      </c>
      <c r="BV95" s="132" t="s">
        <v>76</v>
      </c>
      <c r="BW95" s="132" t="s">
        <v>83</v>
      </c>
      <c r="BX95" s="132" t="s">
        <v>5</v>
      </c>
      <c r="CL95" s="132" t="s">
        <v>1</v>
      </c>
      <c r="CM95" s="132" t="s">
        <v>84</v>
      </c>
    </row>
    <row r="96" s="7" customFormat="1" ht="16.5" customHeight="1">
      <c r="A96" s="120" t="s">
        <v>78</v>
      </c>
      <c r="B96" s="121"/>
      <c r="C96" s="122"/>
      <c r="D96" s="123" t="s">
        <v>85</v>
      </c>
      <c r="E96" s="123"/>
      <c r="F96" s="123"/>
      <c r="G96" s="123"/>
      <c r="H96" s="123"/>
      <c r="I96" s="124"/>
      <c r="J96" s="123" t="s">
        <v>86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'2412 - D.1.1 ASŘ – 1.PP'!J30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81</v>
      </c>
      <c r="AR96" s="127"/>
      <c r="AS96" s="128">
        <v>0</v>
      </c>
      <c r="AT96" s="129">
        <f>ROUND(SUM(AV96:AW96),2)</f>
        <v>0</v>
      </c>
      <c r="AU96" s="130">
        <f>'2412 - D.1.1 ASŘ – 1.PP'!P133</f>
        <v>0</v>
      </c>
      <c r="AV96" s="129">
        <f>'2412 - D.1.1 ASŘ – 1.PP'!J33</f>
        <v>0</v>
      </c>
      <c r="AW96" s="129">
        <f>'2412 - D.1.1 ASŘ – 1.PP'!J34</f>
        <v>0</v>
      </c>
      <c r="AX96" s="129">
        <f>'2412 - D.1.1 ASŘ – 1.PP'!J35</f>
        <v>0</v>
      </c>
      <c r="AY96" s="129">
        <f>'2412 - D.1.1 ASŘ – 1.PP'!J36</f>
        <v>0</v>
      </c>
      <c r="AZ96" s="129">
        <f>'2412 - D.1.1 ASŘ – 1.PP'!F33</f>
        <v>0</v>
      </c>
      <c r="BA96" s="129">
        <f>'2412 - D.1.1 ASŘ – 1.PP'!F34</f>
        <v>0</v>
      </c>
      <c r="BB96" s="129">
        <f>'2412 - D.1.1 ASŘ – 1.PP'!F35</f>
        <v>0</v>
      </c>
      <c r="BC96" s="129">
        <f>'2412 - D.1.1 ASŘ – 1.PP'!F36</f>
        <v>0</v>
      </c>
      <c r="BD96" s="131">
        <f>'2412 - D.1.1 ASŘ – 1.PP'!F37</f>
        <v>0</v>
      </c>
      <c r="BE96" s="7"/>
      <c r="BT96" s="132" t="s">
        <v>82</v>
      </c>
      <c r="BV96" s="132" t="s">
        <v>76</v>
      </c>
      <c r="BW96" s="132" t="s">
        <v>87</v>
      </c>
      <c r="BX96" s="132" t="s">
        <v>5</v>
      </c>
      <c r="CL96" s="132" t="s">
        <v>1</v>
      </c>
      <c r="CM96" s="132" t="s">
        <v>84</v>
      </c>
    </row>
    <row r="97" s="7" customFormat="1" ht="16.5" customHeight="1">
      <c r="A97" s="120" t="s">
        <v>78</v>
      </c>
      <c r="B97" s="121"/>
      <c r="C97" s="122"/>
      <c r="D97" s="123" t="s">
        <v>88</v>
      </c>
      <c r="E97" s="123"/>
      <c r="F97" s="123"/>
      <c r="G97" s="123"/>
      <c r="H97" s="123"/>
      <c r="I97" s="124"/>
      <c r="J97" s="123" t="s">
        <v>89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'2414 - D.1.4.1 ZTI – 1.PP'!J30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81</v>
      </c>
      <c r="AR97" s="127"/>
      <c r="AS97" s="128">
        <v>0</v>
      </c>
      <c r="AT97" s="129">
        <f>ROUND(SUM(AV97:AW97),2)</f>
        <v>0</v>
      </c>
      <c r="AU97" s="130">
        <f>'2414 - D.1.4.1 ZTI – 1.PP'!P125</f>
        <v>0</v>
      </c>
      <c r="AV97" s="129">
        <f>'2414 - D.1.4.1 ZTI – 1.PP'!J33</f>
        <v>0</v>
      </c>
      <c r="AW97" s="129">
        <f>'2414 - D.1.4.1 ZTI – 1.PP'!J34</f>
        <v>0</v>
      </c>
      <c r="AX97" s="129">
        <f>'2414 - D.1.4.1 ZTI – 1.PP'!J35</f>
        <v>0</v>
      </c>
      <c r="AY97" s="129">
        <f>'2414 - D.1.4.1 ZTI – 1.PP'!J36</f>
        <v>0</v>
      </c>
      <c r="AZ97" s="129">
        <f>'2414 - D.1.4.1 ZTI – 1.PP'!F33</f>
        <v>0</v>
      </c>
      <c r="BA97" s="129">
        <f>'2414 - D.1.4.1 ZTI – 1.PP'!F34</f>
        <v>0</v>
      </c>
      <c r="BB97" s="129">
        <f>'2414 - D.1.4.1 ZTI – 1.PP'!F35</f>
        <v>0</v>
      </c>
      <c r="BC97" s="129">
        <f>'2414 - D.1.4.1 ZTI – 1.PP'!F36</f>
        <v>0</v>
      </c>
      <c r="BD97" s="131">
        <f>'2414 - D.1.4.1 ZTI – 1.PP'!F37</f>
        <v>0</v>
      </c>
      <c r="BE97" s="7"/>
      <c r="BT97" s="132" t="s">
        <v>82</v>
      </c>
      <c r="BV97" s="132" t="s">
        <v>76</v>
      </c>
      <c r="BW97" s="132" t="s">
        <v>90</v>
      </c>
      <c r="BX97" s="132" t="s">
        <v>5</v>
      </c>
      <c r="CL97" s="132" t="s">
        <v>1</v>
      </c>
      <c r="CM97" s="132" t="s">
        <v>84</v>
      </c>
    </row>
    <row r="98" s="7" customFormat="1" ht="16.5" customHeight="1">
      <c r="A98" s="120" t="s">
        <v>78</v>
      </c>
      <c r="B98" s="121"/>
      <c r="C98" s="122"/>
      <c r="D98" s="123" t="s">
        <v>91</v>
      </c>
      <c r="E98" s="123"/>
      <c r="F98" s="123"/>
      <c r="G98" s="123"/>
      <c r="H98" s="123"/>
      <c r="I98" s="124"/>
      <c r="J98" s="123" t="s">
        <v>92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'2415 - D.1.4.3 VZT – 1.PP'!J30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81</v>
      </c>
      <c r="AR98" s="127"/>
      <c r="AS98" s="128">
        <v>0</v>
      </c>
      <c r="AT98" s="129">
        <f>ROUND(SUM(AV98:AW98),2)</f>
        <v>0</v>
      </c>
      <c r="AU98" s="130">
        <f>'2415 - D.1.4.3 VZT – 1.PP'!P120</f>
        <v>0</v>
      </c>
      <c r="AV98" s="129">
        <f>'2415 - D.1.4.3 VZT – 1.PP'!J33</f>
        <v>0</v>
      </c>
      <c r="AW98" s="129">
        <f>'2415 - D.1.4.3 VZT – 1.PP'!J34</f>
        <v>0</v>
      </c>
      <c r="AX98" s="129">
        <f>'2415 - D.1.4.3 VZT – 1.PP'!J35</f>
        <v>0</v>
      </c>
      <c r="AY98" s="129">
        <f>'2415 - D.1.4.3 VZT – 1.PP'!J36</f>
        <v>0</v>
      </c>
      <c r="AZ98" s="129">
        <f>'2415 - D.1.4.3 VZT – 1.PP'!F33</f>
        <v>0</v>
      </c>
      <c r="BA98" s="129">
        <f>'2415 - D.1.4.3 VZT – 1.PP'!F34</f>
        <v>0</v>
      </c>
      <c r="BB98" s="129">
        <f>'2415 - D.1.4.3 VZT – 1.PP'!F35</f>
        <v>0</v>
      </c>
      <c r="BC98" s="129">
        <f>'2415 - D.1.4.3 VZT – 1.PP'!F36</f>
        <v>0</v>
      </c>
      <c r="BD98" s="131">
        <f>'2415 - D.1.4.3 VZT – 1.PP'!F37</f>
        <v>0</v>
      </c>
      <c r="BE98" s="7"/>
      <c r="BT98" s="132" t="s">
        <v>82</v>
      </c>
      <c r="BV98" s="132" t="s">
        <v>76</v>
      </c>
      <c r="BW98" s="132" t="s">
        <v>93</v>
      </c>
      <c r="BX98" s="132" t="s">
        <v>5</v>
      </c>
      <c r="CL98" s="132" t="s">
        <v>1</v>
      </c>
      <c r="CM98" s="132" t="s">
        <v>84</v>
      </c>
    </row>
    <row r="99" s="7" customFormat="1" ht="16.5" customHeight="1">
      <c r="A99" s="120" t="s">
        <v>78</v>
      </c>
      <c r="B99" s="121"/>
      <c r="C99" s="122"/>
      <c r="D99" s="123" t="s">
        <v>94</v>
      </c>
      <c r="E99" s="123"/>
      <c r="F99" s="123"/>
      <c r="G99" s="123"/>
      <c r="H99" s="123"/>
      <c r="I99" s="124"/>
      <c r="J99" s="123" t="s">
        <v>95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'2416 - D.1.4.4 ELE – 1.PP'!J30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81</v>
      </c>
      <c r="AR99" s="127"/>
      <c r="AS99" s="128">
        <v>0</v>
      </c>
      <c r="AT99" s="129">
        <f>ROUND(SUM(AV99:AW99),2)</f>
        <v>0</v>
      </c>
      <c r="AU99" s="130">
        <f>'2416 - D.1.4.4 ELE – 1.PP'!P120</f>
        <v>0</v>
      </c>
      <c r="AV99" s="129">
        <f>'2416 - D.1.4.4 ELE – 1.PP'!J33</f>
        <v>0</v>
      </c>
      <c r="AW99" s="129">
        <f>'2416 - D.1.4.4 ELE – 1.PP'!J34</f>
        <v>0</v>
      </c>
      <c r="AX99" s="129">
        <f>'2416 - D.1.4.4 ELE – 1.PP'!J35</f>
        <v>0</v>
      </c>
      <c r="AY99" s="129">
        <f>'2416 - D.1.4.4 ELE – 1.PP'!J36</f>
        <v>0</v>
      </c>
      <c r="AZ99" s="129">
        <f>'2416 - D.1.4.4 ELE – 1.PP'!F33</f>
        <v>0</v>
      </c>
      <c r="BA99" s="129">
        <f>'2416 - D.1.4.4 ELE – 1.PP'!F34</f>
        <v>0</v>
      </c>
      <c r="BB99" s="129">
        <f>'2416 - D.1.4.4 ELE – 1.PP'!F35</f>
        <v>0</v>
      </c>
      <c r="BC99" s="129">
        <f>'2416 - D.1.4.4 ELE – 1.PP'!F36</f>
        <v>0</v>
      </c>
      <c r="BD99" s="131">
        <f>'2416 - D.1.4.4 ELE – 1.PP'!F37</f>
        <v>0</v>
      </c>
      <c r="BE99" s="7"/>
      <c r="BT99" s="132" t="s">
        <v>82</v>
      </c>
      <c r="BV99" s="132" t="s">
        <v>76</v>
      </c>
      <c r="BW99" s="132" t="s">
        <v>96</v>
      </c>
      <c r="BX99" s="132" t="s">
        <v>5</v>
      </c>
      <c r="CL99" s="132" t="s">
        <v>1</v>
      </c>
      <c r="CM99" s="132" t="s">
        <v>84</v>
      </c>
    </row>
    <row r="100" s="7" customFormat="1" ht="16.5" customHeight="1">
      <c r="A100" s="120" t="s">
        <v>78</v>
      </c>
      <c r="B100" s="121"/>
      <c r="C100" s="122"/>
      <c r="D100" s="123" t="s">
        <v>97</v>
      </c>
      <c r="E100" s="123"/>
      <c r="F100" s="123"/>
      <c r="G100" s="123"/>
      <c r="H100" s="123"/>
      <c r="I100" s="124"/>
      <c r="J100" s="123" t="s">
        <v>98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5">
        <f>'2417 - D.1.1 ASŘ – 1.NP'!J30</f>
        <v>0</v>
      </c>
      <c r="AH100" s="124"/>
      <c r="AI100" s="124"/>
      <c r="AJ100" s="124"/>
      <c r="AK100" s="124"/>
      <c r="AL100" s="124"/>
      <c r="AM100" s="124"/>
      <c r="AN100" s="125">
        <f>SUM(AG100,AT100)</f>
        <v>0</v>
      </c>
      <c r="AO100" s="124"/>
      <c r="AP100" s="124"/>
      <c r="AQ100" s="126" t="s">
        <v>81</v>
      </c>
      <c r="AR100" s="127"/>
      <c r="AS100" s="128">
        <v>0</v>
      </c>
      <c r="AT100" s="129">
        <f>ROUND(SUM(AV100:AW100),2)</f>
        <v>0</v>
      </c>
      <c r="AU100" s="130">
        <f>'2417 - D.1.1 ASŘ – 1.NP'!P129</f>
        <v>0</v>
      </c>
      <c r="AV100" s="129">
        <f>'2417 - D.1.1 ASŘ – 1.NP'!J33</f>
        <v>0</v>
      </c>
      <c r="AW100" s="129">
        <f>'2417 - D.1.1 ASŘ – 1.NP'!J34</f>
        <v>0</v>
      </c>
      <c r="AX100" s="129">
        <f>'2417 - D.1.1 ASŘ – 1.NP'!J35</f>
        <v>0</v>
      </c>
      <c r="AY100" s="129">
        <f>'2417 - D.1.1 ASŘ – 1.NP'!J36</f>
        <v>0</v>
      </c>
      <c r="AZ100" s="129">
        <f>'2417 - D.1.1 ASŘ – 1.NP'!F33</f>
        <v>0</v>
      </c>
      <c r="BA100" s="129">
        <f>'2417 - D.1.1 ASŘ – 1.NP'!F34</f>
        <v>0</v>
      </c>
      <c r="BB100" s="129">
        <f>'2417 - D.1.1 ASŘ – 1.NP'!F35</f>
        <v>0</v>
      </c>
      <c r="BC100" s="129">
        <f>'2417 - D.1.1 ASŘ – 1.NP'!F36</f>
        <v>0</v>
      </c>
      <c r="BD100" s="131">
        <f>'2417 - D.1.1 ASŘ – 1.NP'!F37</f>
        <v>0</v>
      </c>
      <c r="BE100" s="7"/>
      <c r="BT100" s="132" t="s">
        <v>82</v>
      </c>
      <c r="BV100" s="132" t="s">
        <v>76</v>
      </c>
      <c r="BW100" s="132" t="s">
        <v>99</v>
      </c>
      <c r="BX100" s="132" t="s">
        <v>5</v>
      </c>
      <c r="CL100" s="132" t="s">
        <v>1</v>
      </c>
      <c r="CM100" s="132" t="s">
        <v>84</v>
      </c>
    </row>
    <row r="101" s="7" customFormat="1" ht="16.5" customHeight="1">
      <c r="A101" s="120" t="s">
        <v>78</v>
      </c>
      <c r="B101" s="121"/>
      <c r="C101" s="122"/>
      <c r="D101" s="123" t="s">
        <v>100</v>
      </c>
      <c r="E101" s="123"/>
      <c r="F101" s="123"/>
      <c r="G101" s="123"/>
      <c r="H101" s="123"/>
      <c r="I101" s="124"/>
      <c r="J101" s="123" t="s">
        <v>101</v>
      </c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23"/>
      <c r="AA101" s="123"/>
      <c r="AB101" s="123"/>
      <c r="AC101" s="123"/>
      <c r="AD101" s="123"/>
      <c r="AE101" s="123"/>
      <c r="AF101" s="123"/>
      <c r="AG101" s="125">
        <f>'2418 - D.1.1 ASŘ – STŘECHA'!J30</f>
        <v>0</v>
      </c>
      <c r="AH101" s="124"/>
      <c r="AI101" s="124"/>
      <c r="AJ101" s="124"/>
      <c r="AK101" s="124"/>
      <c r="AL101" s="124"/>
      <c r="AM101" s="124"/>
      <c r="AN101" s="125">
        <f>SUM(AG101,AT101)</f>
        <v>0</v>
      </c>
      <c r="AO101" s="124"/>
      <c r="AP101" s="124"/>
      <c r="AQ101" s="126" t="s">
        <v>81</v>
      </c>
      <c r="AR101" s="127"/>
      <c r="AS101" s="128">
        <v>0</v>
      </c>
      <c r="AT101" s="129">
        <f>ROUND(SUM(AV101:AW101),2)</f>
        <v>0</v>
      </c>
      <c r="AU101" s="130">
        <f>'2418 - D.1.1 ASŘ – STŘECHA'!P129</f>
        <v>0</v>
      </c>
      <c r="AV101" s="129">
        <f>'2418 - D.1.1 ASŘ – STŘECHA'!J33</f>
        <v>0</v>
      </c>
      <c r="AW101" s="129">
        <f>'2418 - D.1.1 ASŘ – STŘECHA'!J34</f>
        <v>0</v>
      </c>
      <c r="AX101" s="129">
        <f>'2418 - D.1.1 ASŘ – STŘECHA'!J35</f>
        <v>0</v>
      </c>
      <c r="AY101" s="129">
        <f>'2418 - D.1.1 ASŘ – STŘECHA'!J36</f>
        <v>0</v>
      </c>
      <c r="AZ101" s="129">
        <f>'2418 - D.1.1 ASŘ – STŘECHA'!F33</f>
        <v>0</v>
      </c>
      <c r="BA101" s="129">
        <f>'2418 - D.1.1 ASŘ – STŘECHA'!F34</f>
        <v>0</v>
      </c>
      <c r="BB101" s="129">
        <f>'2418 - D.1.1 ASŘ – STŘECHA'!F35</f>
        <v>0</v>
      </c>
      <c r="BC101" s="129">
        <f>'2418 - D.1.1 ASŘ – STŘECHA'!F36</f>
        <v>0</v>
      </c>
      <c r="BD101" s="131">
        <f>'2418 - D.1.1 ASŘ – STŘECHA'!F37</f>
        <v>0</v>
      </c>
      <c r="BE101" s="7"/>
      <c r="BT101" s="132" t="s">
        <v>82</v>
      </c>
      <c r="BV101" s="132" t="s">
        <v>76</v>
      </c>
      <c r="BW101" s="132" t="s">
        <v>102</v>
      </c>
      <c r="BX101" s="132" t="s">
        <v>5</v>
      </c>
      <c r="CL101" s="132" t="s">
        <v>1</v>
      </c>
      <c r="CM101" s="132" t="s">
        <v>84</v>
      </c>
    </row>
    <row r="102" s="7" customFormat="1" ht="16.5" customHeight="1">
      <c r="A102" s="120" t="s">
        <v>78</v>
      </c>
      <c r="B102" s="121"/>
      <c r="C102" s="122"/>
      <c r="D102" s="123" t="s">
        <v>103</v>
      </c>
      <c r="E102" s="123"/>
      <c r="F102" s="123"/>
      <c r="G102" s="123"/>
      <c r="H102" s="123"/>
      <c r="I102" s="124"/>
      <c r="J102" s="123" t="s">
        <v>104</v>
      </c>
      <c r="K102" s="123"/>
      <c r="L102" s="123"/>
      <c r="M102" s="123"/>
      <c r="N102" s="123"/>
      <c r="O102" s="123"/>
      <c r="P102" s="123"/>
      <c r="Q102" s="123"/>
      <c r="R102" s="123"/>
      <c r="S102" s="123"/>
      <c r="T102" s="123"/>
      <c r="U102" s="123"/>
      <c r="V102" s="123"/>
      <c r="W102" s="123"/>
      <c r="X102" s="123"/>
      <c r="Y102" s="123"/>
      <c r="Z102" s="123"/>
      <c r="AA102" s="123"/>
      <c r="AB102" s="123"/>
      <c r="AC102" s="123"/>
      <c r="AD102" s="123"/>
      <c r="AE102" s="123"/>
      <c r="AF102" s="123"/>
      <c r="AG102" s="125">
        <f>'2429 - Vedlejší rozpočtov...'!J30</f>
        <v>0</v>
      </c>
      <c r="AH102" s="124"/>
      <c r="AI102" s="124"/>
      <c r="AJ102" s="124"/>
      <c r="AK102" s="124"/>
      <c r="AL102" s="124"/>
      <c r="AM102" s="124"/>
      <c r="AN102" s="125">
        <f>SUM(AG102,AT102)</f>
        <v>0</v>
      </c>
      <c r="AO102" s="124"/>
      <c r="AP102" s="124"/>
      <c r="AQ102" s="126" t="s">
        <v>81</v>
      </c>
      <c r="AR102" s="127"/>
      <c r="AS102" s="133">
        <v>0</v>
      </c>
      <c r="AT102" s="134">
        <f>ROUND(SUM(AV102:AW102),2)</f>
        <v>0</v>
      </c>
      <c r="AU102" s="135">
        <f>'2429 - Vedlejší rozpočtov...'!P121</f>
        <v>0</v>
      </c>
      <c r="AV102" s="134">
        <f>'2429 - Vedlejší rozpočtov...'!J33</f>
        <v>0</v>
      </c>
      <c r="AW102" s="134">
        <f>'2429 - Vedlejší rozpočtov...'!J34</f>
        <v>0</v>
      </c>
      <c r="AX102" s="134">
        <f>'2429 - Vedlejší rozpočtov...'!J35</f>
        <v>0</v>
      </c>
      <c r="AY102" s="134">
        <f>'2429 - Vedlejší rozpočtov...'!J36</f>
        <v>0</v>
      </c>
      <c r="AZ102" s="134">
        <f>'2429 - Vedlejší rozpočtov...'!F33</f>
        <v>0</v>
      </c>
      <c r="BA102" s="134">
        <f>'2429 - Vedlejší rozpočtov...'!F34</f>
        <v>0</v>
      </c>
      <c r="BB102" s="134">
        <f>'2429 - Vedlejší rozpočtov...'!F35</f>
        <v>0</v>
      </c>
      <c r="BC102" s="134">
        <f>'2429 - Vedlejší rozpočtov...'!F36</f>
        <v>0</v>
      </c>
      <c r="BD102" s="136">
        <f>'2429 - Vedlejší rozpočtov...'!F37</f>
        <v>0</v>
      </c>
      <c r="BE102" s="7"/>
      <c r="BT102" s="132" t="s">
        <v>82</v>
      </c>
      <c r="BV102" s="132" t="s">
        <v>76</v>
      </c>
      <c r="BW102" s="132" t="s">
        <v>105</v>
      </c>
      <c r="BX102" s="132" t="s">
        <v>5</v>
      </c>
      <c r="CL102" s="132" t="s">
        <v>1</v>
      </c>
      <c r="CM102" s="132" t="s">
        <v>84</v>
      </c>
    </row>
    <row r="103" s="2" customFormat="1" ht="30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F103" s="41"/>
      <c r="AG103" s="41"/>
      <c r="AH103" s="41"/>
      <c r="AI103" s="41"/>
      <c r="AJ103" s="41"/>
      <c r="AK103" s="41"/>
      <c r="AL103" s="41"/>
      <c r="AM103" s="41"/>
      <c r="AN103" s="41"/>
      <c r="AO103" s="41"/>
      <c r="AP103" s="41"/>
      <c r="AQ103" s="41"/>
      <c r="AR103" s="45"/>
      <c r="AS103" s="39"/>
      <c r="AT103" s="39"/>
      <c r="AU103" s="39"/>
      <c r="AV103" s="39"/>
      <c r="AW103" s="39"/>
      <c r="AX103" s="39"/>
      <c r="AY103" s="39"/>
      <c r="AZ103" s="39"/>
      <c r="BA103" s="39"/>
      <c r="BB103" s="39"/>
      <c r="BC103" s="39"/>
      <c r="BD103" s="39"/>
      <c r="B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8"/>
      <c r="M104" s="68"/>
      <c r="N104" s="68"/>
      <c r="O104" s="68"/>
      <c r="P104" s="68"/>
      <c r="Q104" s="68"/>
      <c r="R104" s="68"/>
      <c r="S104" s="68"/>
      <c r="T104" s="68"/>
      <c r="U104" s="68"/>
      <c r="V104" s="68"/>
      <c r="W104" s="68"/>
      <c r="X104" s="68"/>
      <c r="Y104" s="68"/>
      <c r="Z104" s="68"/>
      <c r="AA104" s="68"/>
      <c r="AB104" s="68"/>
      <c r="AC104" s="68"/>
      <c r="AD104" s="68"/>
      <c r="AE104" s="68"/>
      <c r="AF104" s="68"/>
      <c r="AG104" s="68"/>
      <c r="AH104" s="68"/>
      <c r="AI104" s="68"/>
      <c r="AJ104" s="68"/>
      <c r="AK104" s="68"/>
      <c r="AL104" s="68"/>
      <c r="AM104" s="68"/>
      <c r="AN104" s="68"/>
      <c r="AO104" s="68"/>
      <c r="AP104" s="68"/>
      <c r="AQ104" s="68"/>
      <c r="AR104" s="45"/>
      <c r="AS104" s="39"/>
      <c r="AT104" s="39"/>
      <c r="AU104" s="39"/>
      <c r="AV104" s="39"/>
      <c r="AW104" s="39"/>
      <c r="AX104" s="39"/>
      <c r="AY104" s="39"/>
      <c r="AZ104" s="39"/>
      <c r="BA104" s="39"/>
      <c r="BB104" s="39"/>
      <c r="BC104" s="39"/>
      <c r="BD104" s="39"/>
      <c r="BE104" s="39"/>
    </row>
  </sheetData>
  <sheetProtection sheet="1" formatColumns="0" formatRows="0" objects="1" scenarios="1" spinCount="100000" saltValue="DLrS2c/RuS0axuTbU1aE55C7Y2RJynxpGy+qXPSARM1KszPku6Uj3gGAuWhrdN3SeQOXDpwdQ+y68MZuxHdsOg==" hashValue="l4K2LmM04baY8/LhpeKxNX2JnsdXntRSK522et+ZGQKjKbTGclx2I4oo74gMkYbC7O5ZTnaMb0zaqPZcFRARYg==" algorithmName="SHA-512" password="CC35"/>
  <mergeCells count="70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102:AP102"/>
    <mergeCell ref="AG102:AM102"/>
    <mergeCell ref="D102:H102"/>
    <mergeCell ref="J102:AF102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2411 - D.1.4.1 ZTI – Domo...'!C2" display="/"/>
    <hyperlink ref="A96" location="'2412 - D.1.1 ASŘ – 1.PP'!C2" display="/"/>
    <hyperlink ref="A97" location="'2414 - D.1.4.1 ZTI – 1.PP'!C2" display="/"/>
    <hyperlink ref="A98" location="'2415 - D.1.4.3 VZT – 1.PP'!C2" display="/"/>
    <hyperlink ref="A99" location="'2416 - D.1.4.4 ELE – 1.PP'!C2" display="/"/>
    <hyperlink ref="A100" location="'2417 - D.1.1 ASŘ – 1.NP'!C2" display="/"/>
    <hyperlink ref="A101" location="'2418 - D.1.1 ASŘ – STŘECHA'!C2" display="/"/>
    <hyperlink ref="A102" location="'2429 - Vedlejší rozpočto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84</v>
      </c>
    </row>
    <row r="4" s="1" customFormat="1" ht="24.96" customHeight="1">
      <c r="B4" s="21"/>
      <c r="D4" s="139" t="s">
        <v>106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Údržba, oprava a odstraňování závad u SPS v obvodu OŘ OVA 2023-2024 - Opava východ VB - opravné práce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108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17. 3. 2023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34</v>
      </c>
      <c r="E30" s="39"/>
      <c r="F30" s="39"/>
      <c r="G30" s="39"/>
      <c r="H30" s="39"/>
      <c r="I30" s="39"/>
      <c r="J30" s="152">
        <f>ROUND(J133,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36</v>
      </c>
      <c r="G32" s="39"/>
      <c r="H32" s="39"/>
      <c r="I32" s="153" t="s">
        <v>35</v>
      </c>
      <c r="J32" s="153" t="s">
        <v>37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38</v>
      </c>
      <c r="E33" s="141" t="s">
        <v>39</v>
      </c>
      <c r="F33" s="155">
        <f>ROUND((SUM(BE133:BE344)),  2)</f>
        <v>0</v>
      </c>
      <c r="G33" s="39"/>
      <c r="H33" s="39"/>
      <c r="I33" s="156">
        <v>0.20999999999999999</v>
      </c>
      <c r="J33" s="155">
        <f>ROUND(((SUM(BE133:BE344))*I33),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40</v>
      </c>
      <c r="F34" s="155">
        <f>ROUND((SUM(BF133:BF344)),  2)</f>
        <v>0</v>
      </c>
      <c r="G34" s="39"/>
      <c r="H34" s="39"/>
      <c r="I34" s="156">
        <v>0.14999999999999999</v>
      </c>
      <c r="J34" s="155">
        <f>ROUND(((SUM(BF133:BF344))*I34),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41</v>
      </c>
      <c r="F35" s="155">
        <f>ROUND((SUM(BG133:BG344)),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42</v>
      </c>
      <c r="F36" s="155">
        <f>ROUND((SUM(BH133:BH344)),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43</v>
      </c>
      <c r="F37" s="155">
        <f>ROUND((SUM(BI133:BI344)),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44</v>
      </c>
      <c r="E39" s="159"/>
      <c r="F39" s="159"/>
      <c r="G39" s="160" t="s">
        <v>45</v>
      </c>
      <c r="H39" s="161" t="s">
        <v>46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47</v>
      </c>
      <c r="E50" s="165"/>
      <c r="F50" s="165"/>
      <c r="G50" s="164" t="s">
        <v>48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49</v>
      </c>
      <c r="E61" s="167"/>
      <c r="F61" s="168" t="s">
        <v>50</v>
      </c>
      <c r="G61" s="166" t="s">
        <v>49</v>
      </c>
      <c r="H61" s="167"/>
      <c r="I61" s="167"/>
      <c r="J61" s="169" t="s">
        <v>50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51</v>
      </c>
      <c r="E65" s="170"/>
      <c r="F65" s="170"/>
      <c r="G65" s="164" t="s">
        <v>52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49</v>
      </c>
      <c r="E76" s="167"/>
      <c r="F76" s="168" t="s">
        <v>50</v>
      </c>
      <c r="G76" s="166" t="s">
        <v>49</v>
      </c>
      <c r="H76" s="167"/>
      <c r="I76" s="167"/>
      <c r="J76" s="169" t="s">
        <v>50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Údržba, oprava a odstraňování závad u SPS v obvodu OŘ OVA 2023-2024 - Opava východ VB - opravné práce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2411 - D.1.4.1 ZTI – Domovní rozvod plynu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17. 3. 2023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110</v>
      </c>
      <c r="D94" s="177"/>
      <c r="E94" s="177"/>
      <c r="F94" s="177"/>
      <c r="G94" s="177"/>
      <c r="H94" s="177"/>
      <c r="I94" s="177"/>
      <c r="J94" s="178" t="s">
        <v>111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112</v>
      </c>
      <c r="D96" s="41"/>
      <c r="E96" s="41"/>
      <c r="F96" s="41"/>
      <c r="G96" s="41"/>
      <c r="H96" s="41"/>
      <c r="I96" s="41"/>
      <c r="J96" s="111">
        <f>J133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113</v>
      </c>
    </row>
    <row r="97" s="9" customFormat="1" ht="24.96" customHeight="1">
      <c r="A97" s="9"/>
      <c r="B97" s="180"/>
      <c r="C97" s="181"/>
      <c r="D97" s="182" t="s">
        <v>114</v>
      </c>
      <c r="E97" s="183"/>
      <c r="F97" s="183"/>
      <c r="G97" s="183"/>
      <c r="H97" s="183"/>
      <c r="I97" s="183"/>
      <c r="J97" s="184">
        <f>J134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115</v>
      </c>
      <c r="E98" s="189"/>
      <c r="F98" s="189"/>
      <c r="G98" s="189"/>
      <c r="H98" s="189"/>
      <c r="I98" s="189"/>
      <c r="J98" s="190">
        <f>J135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116</v>
      </c>
      <c r="E99" s="189"/>
      <c r="F99" s="189"/>
      <c r="G99" s="189"/>
      <c r="H99" s="189"/>
      <c r="I99" s="189"/>
      <c r="J99" s="190">
        <f>J184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117</v>
      </c>
      <c r="E100" s="189"/>
      <c r="F100" s="189"/>
      <c r="G100" s="189"/>
      <c r="H100" s="189"/>
      <c r="I100" s="189"/>
      <c r="J100" s="190">
        <f>J238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118</v>
      </c>
      <c r="E101" s="189"/>
      <c r="F101" s="189"/>
      <c r="G101" s="189"/>
      <c r="H101" s="189"/>
      <c r="I101" s="189"/>
      <c r="J101" s="190">
        <f>J243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119</v>
      </c>
      <c r="E102" s="189"/>
      <c r="F102" s="189"/>
      <c r="G102" s="189"/>
      <c r="H102" s="189"/>
      <c r="I102" s="189"/>
      <c r="J102" s="190">
        <f>J262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120</v>
      </c>
      <c r="E103" s="189"/>
      <c r="F103" s="189"/>
      <c r="G103" s="189"/>
      <c r="H103" s="189"/>
      <c r="I103" s="189"/>
      <c r="J103" s="190">
        <f>J274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121</v>
      </c>
      <c r="E104" s="189"/>
      <c r="F104" s="189"/>
      <c r="G104" s="189"/>
      <c r="H104" s="189"/>
      <c r="I104" s="189"/>
      <c r="J104" s="190">
        <f>J280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122</v>
      </c>
      <c r="E105" s="189"/>
      <c r="F105" s="189"/>
      <c r="G105" s="189"/>
      <c r="H105" s="189"/>
      <c r="I105" s="189"/>
      <c r="J105" s="190">
        <f>J287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0"/>
      <c r="C106" s="181"/>
      <c r="D106" s="182" t="s">
        <v>123</v>
      </c>
      <c r="E106" s="183"/>
      <c r="F106" s="183"/>
      <c r="G106" s="183"/>
      <c r="H106" s="183"/>
      <c r="I106" s="183"/>
      <c r="J106" s="184">
        <f>J289</f>
        <v>0</v>
      </c>
      <c r="K106" s="181"/>
      <c r="L106" s="18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6"/>
      <c r="C107" s="187"/>
      <c r="D107" s="188" t="s">
        <v>124</v>
      </c>
      <c r="E107" s="189"/>
      <c r="F107" s="189"/>
      <c r="G107" s="189"/>
      <c r="H107" s="189"/>
      <c r="I107" s="189"/>
      <c r="J107" s="190">
        <f>J290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125</v>
      </c>
      <c r="E108" s="189"/>
      <c r="F108" s="189"/>
      <c r="G108" s="189"/>
      <c r="H108" s="189"/>
      <c r="I108" s="189"/>
      <c r="J108" s="190">
        <f>J302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126</v>
      </c>
      <c r="E109" s="189"/>
      <c r="F109" s="189"/>
      <c r="G109" s="189"/>
      <c r="H109" s="189"/>
      <c r="I109" s="189"/>
      <c r="J109" s="190">
        <f>J307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80"/>
      <c r="C110" s="181"/>
      <c r="D110" s="182" t="s">
        <v>127</v>
      </c>
      <c r="E110" s="183"/>
      <c r="F110" s="183"/>
      <c r="G110" s="183"/>
      <c r="H110" s="183"/>
      <c r="I110" s="183"/>
      <c r="J110" s="184">
        <f>J309</f>
        <v>0</v>
      </c>
      <c r="K110" s="181"/>
      <c r="L110" s="185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0" customFormat="1" ht="19.92" customHeight="1">
      <c r="A111" s="10"/>
      <c r="B111" s="186"/>
      <c r="C111" s="187"/>
      <c r="D111" s="188" t="s">
        <v>128</v>
      </c>
      <c r="E111" s="189"/>
      <c r="F111" s="189"/>
      <c r="G111" s="189"/>
      <c r="H111" s="189"/>
      <c r="I111" s="189"/>
      <c r="J111" s="190">
        <f>J310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129</v>
      </c>
      <c r="E112" s="189"/>
      <c r="F112" s="189"/>
      <c r="G112" s="189"/>
      <c r="H112" s="189"/>
      <c r="I112" s="189"/>
      <c r="J112" s="190">
        <f>J313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6"/>
      <c r="C113" s="187"/>
      <c r="D113" s="188" t="s">
        <v>130</v>
      </c>
      <c r="E113" s="189"/>
      <c r="F113" s="189"/>
      <c r="G113" s="189"/>
      <c r="H113" s="189"/>
      <c r="I113" s="189"/>
      <c r="J113" s="190">
        <f>J343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9" s="2" customFormat="1" ht="6.96" customHeight="1">
      <c r="A119" s="39"/>
      <c r="B119" s="69"/>
      <c r="C119" s="70"/>
      <c r="D119" s="70"/>
      <c r="E119" s="70"/>
      <c r="F119" s="70"/>
      <c r="G119" s="70"/>
      <c r="H119" s="70"/>
      <c r="I119" s="70"/>
      <c r="J119" s="70"/>
      <c r="K119" s="70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24.96" customHeight="1">
      <c r="A120" s="39"/>
      <c r="B120" s="40"/>
      <c r="C120" s="24" t="s">
        <v>131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16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26.25" customHeight="1">
      <c r="A123" s="39"/>
      <c r="B123" s="40"/>
      <c r="C123" s="41"/>
      <c r="D123" s="41"/>
      <c r="E123" s="175" t="str">
        <f>E7</f>
        <v>Údržba, oprava a odstraňování závad u SPS v obvodu OŘ OVA 2023-2024 - Opava východ VB - opravné práce</v>
      </c>
      <c r="F123" s="33"/>
      <c r="G123" s="33"/>
      <c r="H123" s="33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107</v>
      </c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6.5" customHeight="1">
      <c r="A125" s="39"/>
      <c r="B125" s="40"/>
      <c r="C125" s="41"/>
      <c r="D125" s="41"/>
      <c r="E125" s="77" t="str">
        <f>E9</f>
        <v>2411 - D.1.4.1 ZTI – Domovní rozvod plynu</v>
      </c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20</v>
      </c>
      <c r="D127" s="41"/>
      <c r="E127" s="41"/>
      <c r="F127" s="28" t="str">
        <f>F12</f>
        <v xml:space="preserve"> </v>
      </c>
      <c r="G127" s="41"/>
      <c r="H127" s="41"/>
      <c r="I127" s="33" t="s">
        <v>22</v>
      </c>
      <c r="J127" s="80" t="str">
        <f>IF(J12="","",J12)</f>
        <v>17. 3. 2023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5.15" customHeight="1">
      <c r="A129" s="39"/>
      <c r="B129" s="40"/>
      <c r="C129" s="33" t="s">
        <v>24</v>
      </c>
      <c r="D129" s="41"/>
      <c r="E129" s="41"/>
      <c r="F129" s="28" t="str">
        <f>E15</f>
        <v xml:space="preserve"> </v>
      </c>
      <c r="G129" s="41"/>
      <c r="H129" s="41"/>
      <c r="I129" s="33" t="s">
        <v>29</v>
      </c>
      <c r="J129" s="37" t="str">
        <f>E21</f>
        <v xml:space="preserve"> 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5.15" customHeight="1">
      <c r="A130" s="39"/>
      <c r="B130" s="40"/>
      <c r="C130" s="33" t="s">
        <v>27</v>
      </c>
      <c r="D130" s="41"/>
      <c r="E130" s="41"/>
      <c r="F130" s="28" t="str">
        <f>IF(E18="","",E18)</f>
        <v>Vyplň údaj</v>
      </c>
      <c r="G130" s="41"/>
      <c r="H130" s="41"/>
      <c r="I130" s="33" t="s">
        <v>31</v>
      </c>
      <c r="J130" s="37" t="str">
        <f>E24</f>
        <v xml:space="preserve"> 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0.32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11" customFormat="1" ht="29.28" customHeight="1">
      <c r="A132" s="192"/>
      <c r="B132" s="193"/>
      <c r="C132" s="194" t="s">
        <v>132</v>
      </c>
      <c r="D132" s="195" t="s">
        <v>59</v>
      </c>
      <c r="E132" s="195" t="s">
        <v>55</v>
      </c>
      <c r="F132" s="195" t="s">
        <v>56</v>
      </c>
      <c r="G132" s="195" t="s">
        <v>133</v>
      </c>
      <c r="H132" s="195" t="s">
        <v>134</v>
      </c>
      <c r="I132" s="195" t="s">
        <v>135</v>
      </c>
      <c r="J132" s="195" t="s">
        <v>111</v>
      </c>
      <c r="K132" s="196" t="s">
        <v>136</v>
      </c>
      <c r="L132" s="197"/>
      <c r="M132" s="101" t="s">
        <v>1</v>
      </c>
      <c r="N132" s="102" t="s">
        <v>38</v>
      </c>
      <c r="O132" s="102" t="s">
        <v>137</v>
      </c>
      <c r="P132" s="102" t="s">
        <v>138</v>
      </c>
      <c r="Q132" s="102" t="s">
        <v>139</v>
      </c>
      <c r="R132" s="102" t="s">
        <v>140</v>
      </c>
      <c r="S132" s="102" t="s">
        <v>141</v>
      </c>
      <c r="T132" s="103" t="s">
        <v>142</v>
      </c>
      <c r="U132" s="192"/>
      <c r="V132" s="192"/>
      <c r="W132" s="192"/>
      <c r="X132" s="192"/>
      <c r="Y132" s="192"/>
      <c r="Z132" s="192"/>
      <c r="AA132" s="192"/>
      <c r="AB132" s="192"/>
      <c r="AC132" s="192"/>
      <c r="AD132" s="192"/>
      <c r="AE132" s="192"/>
    </row>
    <row r="133" s="2" customFormat="1" ht="22.8" customHeight="1">
      <c r="A133" s="39"/>
      <c r="B133" s="40"/>
      <c r="C133" s="108" t="s">
        <v>143</v>
      </c>
      <c r="D133" s="41"/>
      <c r="E133" s="41"/>
      <c r="F133" s="41"/>
      <c r="G133" s="41"/>
      <c r="H133" s="41"/>
      <c r="I133" s="41"/>
      <c r="J133" s="198">
        <f>BK133</f>
        <v>0</v>
      </c>
      <c r="K133" s="41"/>
      <c r="L133" s="45"/>
      <c r="M133" s="104"/>
      <c r="N133" s="199"/>
      <c r="O133" s="105"/>
      <c r="P133" s="200">
        <f>P134+P289+P309</f>
        <v>0</v>
      </c>
      <c r="Q133" s="105"/>
      <c r="R133" s="200">
        <f>R134+R289+R309</f>
        <v>0</v>
      </c>
      <c r="S133" s="105"/>
      <c r="T133" s="201">
        <f>T134+T289+T309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73</v>
      </c>
      <c r="AU133" s="18" t="s">
        <v>113</v>
      </c>
      <c r="BK133" s="202">
        <f>BK134+BK289+BK309</f>
        <v>0</v>
      </c>
    </row>
    <row r="134" s="12" customFormat="1" ht="25.92" customHeight="1">
      <c r="A134" s="12"/>
      <c r="B134" s="203"/>
      <c r="C134" s="204"/>
      <c r="D134" s="205" t="s">
        <v>73</v>
      </c>
      <c r="E134" s="206" t="s">
        <v>144</v>
      </c>
      <c r="F134" s="206" t="s">
        <v>145</v>
      </c>
      <c r="G134" s="204"/>
      <c r="H134" s="204"/>
      <c r="I134" s="207"/>
      <c r="J134" s="208">
        <f>BK134</f>
        <v>0</v>
      </c>
      <c r="K134" s="204"/>
      <c r="L134" s="209"/>
      <c r="M134" s="210"/>
      <c r="N134" s="211"/>
      <c r="O134" s="211"/>
      <c r="P134" s="212">
        <f>P135+P184+P238+P243+P262+P274+P280+P287</f>
        <v>0</v>
      </c>
      <c r="Q134" s="211"/>
      <c r="R134" s="212">
        <f>R135+R184+R238+R243+R262+R274+R280+R287</f>
        <v>0</v>
      </c>
      <c r="S134" s="211"/>
      <c r="T134" s="213">
        <f>T135+T184+T238+T243+T262+T274+T280+T287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4" t="s">
        <v>82</v>
      </c>
      <c r="AT134" s="215" t="s">
        <v>73</v>
      </c>
      <c r="AU134" s="215" t="s">
        <v>74</v>
      </c>
      <c r="AY134" s="214" t="s">
        <v>146</v>
      </c>
      <c r="BK134" s="216">
        <f>BK135+BK184+BK238+BK243+BK262+BK274+BK280+BK287</f>
        <v>0</v>
      </c>
    </row>
    <row r="135" s="12" customFormat="1" ht="22.8" customHeight="1">
      <c r="A135" s="12"/>
      <c r="B135" s="203"/>
      <c r="C135" s="204"/>
      <c r="D135" s="205" t="s">
        <v>73</v>
      </c>
      <c r="E135" s="217" t="s">
        <v>82</v>
      </c>
      <c r="F135" s="217" t="s">
        <v>147</v>
      </c>
      <c r="G135" s="204"/>
      <c r="H135" s="204"/>
      <c r="I135" s="207"/>
      <c r="J135" s="218">
        <f>BK135</f>
        <v>0</v>
      </c>
      <c r="K135" s="204"/>
      <c r="L135" s="209"/>
      <c r="M135" s="210"/>
      <c r="N135" s="211"/>
      <c r="O135" s="211"/>
      <c r="P135" s="212">
        <f>SUM(P136:P183)</f>
        <v>0</v>
      </c>
      <c r="Q135" s="211"/>
      <c r="R135" s="212">
        <f>SUM(R136:R183)</f>
        <v>0</v>
      </c>
      <c r="S135" s="211"/>
      <c r="T135" s="213">
        <f>SUM(T136:T183)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4" t="s">
        <v>82</v>
      </c>
      <c r="AT135" s="215" t="s">
        <v>73</v>
      </c>
      <c r="AU135" s="215" t="s">
        <v>82</v>
      </c>
      <c r="AY135" s="214" t="s">
        <v>146</v>
      </c>
      <c r="BK135" s="216">
        <f>SUM(BK136:BK183)</f>
        <v>0</v>
      </c>
    </row>
    <row r="136" s="2" customFormat="1" ht="24.15" customHeight="1">
      <c r="A136" s="39"/>
      <c r="B136" s="40"/>
      <c r="C136" s="219" t="s">
        <v>82</v>
      </c>
      <c r="D136" s="219" t="s">
        <v>148</v>
      </c>
      <c r="E136" s="220" t="s">
        <v>149</v>
      </c>
      <c r="F136" s="221" t="s">
        <v>150</v>
      </c>
      <c r="G136" s="222" t="s">
        <v>151</v>
      </c>
      <c r="H136" s="223">
        <v>2</v>
      </c>
      <c r="I136" s="224"/>
      <c r="J136" s="225">
        <f>ROUND(I136*H136,2)</f>
        <v>0</v>
      </c>
      <c r="K136" s="221" t="s">
        <v>33</v>
      </c>
      <c r="L136" s="45"/>
      <c r="M136" s="226" t="s">
        <v>1</v>
      </c>
      <c r="N136" s="227" t="s">
        <v>39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152</v>
      </c>
      <c r="AT136" s="230" t="s">
        <v>148</v>
      </c>
      <c r="AU136" s="230" t="s">
        <v>84</v>
      </c>
      <c r="AY136" s="18" t="s">
        <v>146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82</v>
      </c>
      <c r="BK136" s="231">
        <f>ROUND(I136*H136,2)</f>
        <v>0</v>
      </c>
      <c r="BL136" s="18" t="s">
        <v>152</v>
      </c>
      <c r="BM136" s="230" t="s">
        <v>84</v>
      </c>
    </row>
    <row r="137" s="2" customFormat="1" ht="33" customHeight="1">
      <c r="A137" s="39"/>
      <c r="B137" s="40"/>
      <c r="C137" s="219" t="s">
        <v>84</v>
      </c>
      <c r="D137" s="219" t="s">
        <v>148</v>
      </c>
      <c r="E137" s="220" t="s">
        <v>153</v>
      </c>
      <c r="F137" s="221" t="s">
        <v>154</v>
      </c>
      <c r="G137" s="222" t="s">
        <v>155</v>
      </c>
      <c r="H137" s="223">
        <v>37.183999999999998</v>
      </c>
      <c r="I137" s="224"/>
      <c r="J137" s="225">
        <f>ROUND(I137*H137,2)</f>
        <v>0</v>
      </c>
      <c r="K137" s="221" t="s">
        <v>33</v>
      </c>
      <c r="L137" s="45"/>
      <c r="M137" s="226" t="s">
        <v>1</v>
      </c>
      <c r="N137" s="227" t="s">
        <v>39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152</v>
      </c>
      <c r="AT137" s="230" t="s">
        <v>148</v>
      </c>
      <c r="AU137" s="230" t="s">
        <v>84</v>
      </c>
      <c r="AY137" s="18" t="s">
        <v>146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82</v>
      </c>
      <c r="BK137" s="231">
        <f>ROUND(I137*H137,2)</f>
        <v>0</v>
      </c>
      <c r="BL137" s="18" t="s">
        <v>152</v>
      </c>
      <c r="BM137" s="230" t="s">
        <v>152</v>
      </c>
    </row>
    <row r="138" s="13" customFormat="1">
      <c r="A138" s="13"/>
      <c r="B138" s="232"/>
      <c r="C138" s="233"/>
      <c r="D138" s="234" t="s">
        <v>156</v>
      </c>
      <c r="E138" s="235" t="s">
        <v>1</v>
      </c>
      <c r="F138" s="236" t="s">
        <v>157</v>
      </c>
      <c r="G138" s="233"/>
      <c r="H138" s="235" t="s">
        <v>1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156</v>
      </c>
      <c r="AU138" s="242" t="s">
        <v>84</v>
      </c>
      <c r="AV138" s="13" t="s">
        <v>82</v>
      </c>
      <c r="AW138" s="13" t="s">
        <v>30</v>
      </c>
      <c r="AX138" s="13" t="s">
        <v>74</v>
      </c>
      <c r="AY138" s="242" t="s">
        <v>146</v>
      </c>
    </row>
    <row r="139" s="13" customFormat="1">
      <c r="A139" s="13"/>
      <c r="B139" s="232"/>
      <c r="C139" s="233"/>
      <c r="D139" s="234" t="s">
        <v>156</v>
      </c>
      <c r="E139" s="235" t="s">
        <v>1</v>
      </c>
      <c r="F139" s="236" t="s">
        <v>158</v>
      </c>
      <c r="G139" s="233"/>
      <c r="H139" s="235" t="s">
        <v>1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156</v>
      </c>
      <c r="AU139" s="242" t="s">
        <v>84</v>
      </c>
      <c r="AV139" s="13" t="s">
        <v>82</v>
      </c>
      <c r="AW139" s="13" t="s">
        <v>30</v>
      </c>
      <c r="AX139" s="13" t="s">
        <v>74</v>
      </c>
      <c r="AY139" s="242" t="s">
        <v>146</v>
      </c>
    </row>
    <row r="140" s="14" customFormat="1">
      <c r="A140" s="14"/>
      <c r="B140" s="243"/>
      <c r="C140" s="244"/>
      <c r="D140" s="234" t="s">
        <v>156</v>
      </c>
      <c r="E140" s="245" t="s">
        <v>1</v>
      </c>
      <c r="F140" s="246" t="s">
        <v>159</v>
      </c>
      <c r="G140" s="244"/>
      <c r="H140" s="247">
        <v>37.183999999999998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3" t="s">
        <v>156</v>
      </c>
      <c r="AU140" s="253" t="s">
        <v>84</v>
      </c>
      <c r="AV140" s="14" t="s">
        <v>84</v>
      </c>
      <c r="AW140" s="14" t="s">
        <v>30</v>
      </c>
      <c r="AX140" s="14" t="s">
        <v>74</v>
      </c>
      <c r="AY140" s="253" t="s">
        <v>146</v>
      </c>
    </row>
    <row r="141" s="15" customFormat="1">
      <c r="A141" s="15"/>
      <c r="B141" s="254"/>
      <c r="C141" s="255"/>
      <c r="D141" s="234" t="s">
        <v>156</v>
      </c>
      <c r="E141" s="256" t="s">
        <v>1</v>
      </c>
      <c r="F141" s="257" t="s">
        <v>160</v>
      </c>
      <c r="G141" s="255"/>
      <c r="H141" s="258">
        <v>37.183999999999998</v>
      </c>
      <c r="I141" s="259"/>
      <c r="J141" s="255"/>
      <c r="K141" s="255"/>
      <c r="L141" s="260"/>
      <c r="M141" s="261"/>
      <c r="N141" s="262"/>
      <c r="O141" s="262"/>
      <c r="P141" s="262"/>
      <c r="Q141" s="262"/>
      <c r="R141" s="262"/>
      <c r="S141" s="262"/>
      <c r="T141" s="263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4" t="s">
        <v>156</v>
      </c>
      <c r="AU141" s="264" t="s">
        <v>84</v>
      </c>
      <c r="AV141" s="15" t="s">
        <v>152</v>
      </c>
      <c r="AW141" s="15" t="s">
        <v>30</v>
      </c>
      <c r="AX141" s="15" t="s">
        <v>82</v>
      </c>
      <c r="AY141" s="264" t="s">
        <v>146</v>
      </c>
    </row>
    <row r="142" s="2" customFormat="1" ht="24.15" customHeight="1">
      <c r="A142" s="39"/>
      <c r="B142" s="40"/>
      <c r="C142" s="219" t="s">
        <v>161</v>
      </c>
      <c r="D142" s="219" t="s">
        <v>148</v>
      </c>
      <c r="E142" s="220" t="s">
        <v>162</v>
      </c>
      <c r="F142" s="221" t="s">
        <v>163</v>
      </c>
      <c r="G142" s="222" t="s">
        <v>155</v>
      </c>
      <c r="H142" s="223">
        <v>12.395</v>
      </c>
      <c r="I142" s="224"/>
      <c r="J142" s="225">
        <f>ROUND(I142*H142,2)</f>
        <v>0</v>
      </c>
      <c r="K142" s="221" t="s">
        <v>33</v>
      </c>
      <c r="L142" s="45"/>
      <c r="M142" s="226" t="s">
        <v>1</v>
      </c>
      <c r="N142" s="227" t="s">
        <v>39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152</v>
      </c>
      <c r="AT142" s="230" t="s">
        <v>148</v>
      </c>
      <c r="AU142" s="230" t="s">
        <v>84</v>
      </c>
      <c r="AY142" s="18" t="s">
        <v>146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82</v>
      </c>
      <c r="BK142" s="231">
        <f>ROUND(I142*H142,2)</f>
        <v>0</v>
      </c>
      <c r="BL142" s="18" t="s">
        <v>152</v>
      </c>
      <c r="BM142" s="230" t="s">
        <v>164</v>
      </c>
    </row>
    <row r="143" s="13" customFormat="1">
      <c r="A143" s="13"/>
      <c r="B143" s="232"/>
      <c r="C143" s="233"/>
      <c r="D143" s="234" t="s">
        <v>156</v>
      </c>
      <c r="E143" s="235" t="s">
        <v>1</v>
      </c>
      <c r="F143" s="236" t="s">
        <v>165</v>
      </c>
      <c r="G143" s="233"/>
      <c r="H143" s="235" t="s">
        <v>1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156</v>
      </c>
      <c r="AU143" s="242" t="s">
        <v>84</v>
      </c>
      <c r="AV143" s="13" t="s">
        <v>82</v>
      </c>
      <c r="AW143" s="13" t="s">
        <v>30</v>
      </c>
      <c r="AX143" s="13" t="s">
        <v>74</v>
      </c>
      <c r="AY143" s="242" t="s">
        <v>146</v>
      </c>
    </row>
    <row r="144" s="13" customFormat="1">
      <c r="A144" s="13"/>
      <c r="B144" s="232"/>
      <c r="C144" s="233"/>
      <c r="D144" s="234" t="s">
        <v>156</v>
      </c>
      <c r="E144" s="235" t="s">
        <v>1</v>
      </c>
      <c r="F144" s="236" t="s">
        <v>157</v>
      </c>
      <c r="G144" s="233"/>
      <c r="H144" s="235" t="s">
        <v>1</v>
      </c>
      <c r="I144" s="237"/>
      <c r="J144" s="233"/>
      <c r="K144" s="233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156</v>
      </c>
      <c r="AU144" s="242" t="s">
        <v>84</v>
      </c>
      <c r="AV144" s="13" t="s">
        <v>82</v>
      </c>
      <c r="AW144" s="13" t="s">
        <v>30</v>
      </c>
      <c r="AX144" s="13" t="s">
        <v>74</v>
      </c>
      <c r="AY144" s="242" t="s">
        <v>146</v>
      </c>
    </row>
    <row r="145" s="13" customFormat="1">
      <c r="A145" s="13"/>
      <c r="B145" s="232"/>
      <c r="C145" s="233"/>
      <c r="D145" s="234" t="s">
        <v>156</v>
      </c>
      <c r="E145" s="235" t="s">
        <v>1</v>
      </c>
      <c r="F145" s="236" t="s">
        <v>166</v>
      </c>
      <c r="G145" s="233"/>
      <c r="H145" s="235" t="s">
        <v>1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156</v>
      </c>
      <c r="AU145" s="242" t="s">
        <v>84</v>
      </c>
      <c r="AV145" s="13" t="s">
        <v>82</v>
      </c>
      <c r="AW145" s="13" t="s">
        <v>30</v>
      </c>
      <c r="AX145" s="13" t="s">
        <v>74</v>
      </c>
      <c r="AY145" s="242" t="s">
        <v>146</v>
      </c>
    </row>
    <row r="146" s="14" customFormat="1">
      <c r="A146" s="14"/>
      <c r="B146" s="243"/>
      <c r="C146" s="244"/>
      <c r="D146" s="234" t="s">
        <v>156</v>
      </c>
      <c r="E146" s="245" t="s">
        <v>1</v>
      </c>
      <c r="F146" s="246" t="s">
        <v>167</v>
      </c>
      <c r="G146" s="244"/>
      <c r="H146" s="247">
        <v>12.395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156</v>
      </c>
      <c r="AU146" s="253" t="s">
        <v>84</v>
      </c>
      <c r="AV146" s="14" t="s">
        <v>84</v>
      </c>
      <c r="AW146" s="14" t="s">
        <v>30</v>
      </c>
      <c r="AX146" s="14" t="s">
        <v>74</v>
      </c>
      <c r="AY146" s="253" t="s">
        <v>146</v>
      </c>
    </row>
    <row r="147" s="15" customFormat="1">
      <c r="A147" s="15"/>
      <c r="B147" s="254"/>
      <c r="C147" s="255"/>
      <c r="D147" s="234" t="s">
        <v>156</v>
      </c>
      <c r="E147" s="256" t="s">
        <v>1</v>
      </c>
      <c r="F147" s="257" t="s">
        <v>160</v>
      </c>
      <c r="G147" s="255"/>
      <c r="H147" s="258">
        <v>12.395</v>
      </c>
      <c r="I147" s="259"/>
      <c r="J147" s="255"/>
      <c r="K147" s="255"/>
      <c r="L147" s="260"/>
      <c r="M147" s="261"/>
      <c r="N147" s="262"/>
      <c r="O147" s="262"/>
      <c r="P147" s="262"/>
      <c r="Q147" s="262"/>
      <c r="R147" s="262"/>
      <c r="S147" s="262"/>
      <c r="T147" s="263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4" t="s">
        <v>156</v>
      </c>
      <c r="AU147" s="264" t="s">
        <v>84</v>
      </c>
      <c r="AV147" s="15" t="s">
        <v>152</v>
      </c>
      <c r="AW147" s="15" t="s">
        <v>30</v>
      </c>
      <c r="AX147" s="15" t="s">
        <v>82</v>
      </c>
      <c r="AY147" s="264" t="s">
        <v>146</v>
      </c>
    </row>
    <row r="148" s="2" customFormat="1" ht="37.8" customHeight="1">
      <c r="A148" s="39"/>
      <c r="B148" s="40"/>
      <c r="C148" s="219" t="s">
        <v>152</v>
      </c>
      <c r="D148" s="219" t="s">
        <v>148</v>
      </c>
      <c r="E148" s="220" t="s">
        <v>168</v>
      </c>
      <c r="F148" s="221" t="s">
        <v>169</v>
      </c>
      <c r="G148" s="222" t="s">
        <v>155</v>
      </c>
      <c r="H148" s="223">
        <v>37.183999999999998</v>
      </c>
      <c r="I148" s="224"/>
      <c r="J148" s="225">
        <f>ROUND(I148*H148,2)</f>
        <v>0</v>
      </c>
      <c r="K148" s="221" t="s">
        <v>33</v>
      </c>
      <c r="L148" s="45"/>
      <c r="M148" s="226" t="s">
        <v>1</v>
      </c>
      <c r="N148" s="227" t="s">
        <v>39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152</v>
      </c>
      <c r="AT148" s="230" t="s">
        <v>148</v>
      </c>
      <c r="AU148" s="230" t="s">
        <v>84</v>
      </c>
      <c r="AY148" s="18" t="s">
        <v>146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82</v>
      </c>
      <c r="BK148" s="231">
        <f>ROUND(I148*H148,2)</f>
        <v>0</v>
      </c>
      <c r="BL148" s="18" t="s">
        <v>152</v>
      </c>
      <c r="BM148" s="230" t="s">
        <v>170</v>
      </c>
    </row>
    <row r="149" s="13" customFormat="1">
      <c r="A149" s="13"/>
      <c r="B149" s="232"/>
      <c r="C149" s="233"/>
      <c r="D149" s="234" t="s">
        <v>156</v>
      </c>
      <c r="E149" s="235" t="s">
        <v>1</v>
      </c>
      <c r="F149" s="236" t="s">
        <v>171</v>
      </c>
      <c r="G149" s="233"/>
      <c r="H149" s="235" t="s">
        <v>1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156</v>
      </c>
      <c r="AU149" s="242" t="s">
        <v>84</v>
      </c>
      <c r="AV149" s="13" t="s">
        <v>82</v>
      </c>
      <c r="AW149" s="13" t="s">
        <v>30</v>
      </c>
      <c r="AX149" s="13" t="s">
        <v>74</v>
      </c>
      <c r="AY149" s="242" t="s">
        <v>146</v>
      </c>
    </row>
    <row r="150" s="14" customFormat="1">
      <c r="A150" s="14"/>
      <c r="B150" s="243"/>
      <c r="C150" s="244"/>
      <c r="D150" s="234" t="s">
        <v>156</v>
      </c>
      <c r="E150" s="245" t="s">
        <v>1</v>
      </c>
      <c r="F150" s="246" t="s">
        <v>172</v>
      </c>
      <c r="G150" s="244"/>
      <c r="H150" s="247">
        <v>37.183999999999998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156</v>
      </c>
      <c r="AU150" s="253" t="s">
        <v>84</v>
      </c>
      <c r="AV150" s="14" t="s">
        <v>84</v>
      </c>
      <c r="AW150" s="14" t="s">
        <v>30</v>
      </c>
      <c r="AX150" s="14" t="s">
        <v>74</v>
      </c>
      <c r="AY150" s="253" t="s">
        <v>146</v>
      </c>
    </row>
    <row r="151" s="15" customFormat="1">
      <c r="A151" s="15"/>
      <c r="B151" s="254"/>
      <c r="C151" s="255"/>
      <c r="D151" s="234" t="s">
        <v>156</v>
      </c>
      <c r="E151" s="256" t="s">
        <v>1</v>
      </c>
      <c r="F151" s="257" t="s">
        <v>160</v>
      </c>
      <c r="G151" s="255"/>
      <c r="H151" s="258">
        <v>37.183999999999998</v>
      </c>
      <c r="I151" s="259"/>
      <c r="J151" s="255"/>
      <c r="K151" s="255"/>
      <c r="L151" s="260"/>
      <c r="M151" s="261"/>
      <c r="N151" s="262"/>
      <c r="O151" s="262"/>
      <c r="P151" s="262"/>
      <c r="Q151" s="262"/>
      <c r="R151" s="262"/>
      <c r="S151" s="262"/>
      <c r="T151" s="263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4" t="s">
        <v>156</v>
      </c>
      <c r="AU151" s="264" t="s">
        <v>84</v>
      </c>
      <c r="AV151" s="15" t="s">
        <v>152</v>
      </c>
      <c r="AW151" s="15" t="s">
        <v>30</v>
      </c>
      <c r="AX151" s="15" t="s">
        <v>82</v>
      </c>
      <c r="AY151" s="264" t="s">
        <v>146</v>
      </c>
    </row>
    <row r="152" s="2" customFormat="1" ht="37.8" customHeight="1">
      <c r="A152" s="39"/>
      <c r="B152" s="40"/>
      <c r="C152" s="219" t="s">
        <v>173</v>
      </c>
      <c r="D152" s="219" t="s">
        <v>148</v>
      </c>
      <c r="E152" s="220" t="s">
        <v>174</v>
      </c>
      <c r="F152" s="221" t="s">
        <v>175</v>
      </c>
      <c r="G152" s="222" t="s">
        <v>155</v>
      </c>
      <c r="H152" s="223">
        <v>185.91999999999999</v>
      </c>
      <c r="I152" s="224"/>
      <c r="J152" s="225">
        <f>ROUND(I152*H152,2)</f>
        <v>0</v>
      </c>
      <c r="K152" s="221" t="s">
        <v>33</v>
      </c>
      <c r="L152" s="45"/>
      <c r="M152" s="226" t="s">
        <v>1</v>
      </c>
      <c r="N152" s="227" t="s">
        <v>39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152</v>
      </c>
      <c r="AT152" s="230" t="s">
        <v>148</v>
      </c>
      <c r="AU152" s="230" t="s">
        <v>84</v>
      </c>
      <c r="AY152" s="18" t="s">
        <v>146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82</v>
      </c>
      <c r="BK152" s="231">
        <f>ROUND(I152*H152,2)</f>
        <v>0</v>
      </c>
      <c r="BL152" s="18" t="s">
        <v>152</v>
      </c>
      <c r="BM152" s="230" t="s">
        <v>176</v>
      </c>
    </row>
    <row r="153" s="14" customFormat="1">
      <c r="A153" s="14"/>
      <c r="B153" s="243"/>
      <c r="C153" s="244"/>
      <c r="D153" s="234" t="s">
        <v>156</v>
      </c>
      <c r="E153" s="245" t="s">
        <v>1</v>
      </c>
      <c r="F153" s="246" t="s">
        <v>177</v>
      </c>
      <c r="G153" s="244"/>
      <c r="H153" s="247">
        <v>185.91999999999999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3" t="s">
        <v>156</v>
      </c>
      <c r="AU153" s="253" t="s">
        <v>84</v>
      </c>
      <c r="AV153" s="14" t="s">
        <v>84</v>
      </c>
      <c r="AW153" s="14" t="s">
        <v>30</v>
      </c>
      <c r="AX153" s="14" t="s">
        <v>74</v>
      </c>
      <c r="AY153" s="253" t="s">
        <v>146</v>
      </c>
    </row>
    <row r="154" s="15" customFormat="1">
      <c r="A154" s="15"/>
      <c r="B154" s="254"/>
      <c r="C154" s="255"/>
      <c r="D154" s="234" t="s">
        <v>156</v>
      </c>
      <c r="E154" s="256" t="s">
        <v>1</v>
      </c>
      <c r="F154" s="257" t="s">
        <v>160</v>
      </c>
      <c r="G154" s="255"/>
      <c r="H154" s="258">
        <v>185.91999999999999</v>
      </c>
      <c r="I154" s="259"/>
      <c r="J154" s="255"/>
      <c r="K154" s="255"/>
      <c r="L154" s="260"/>
      <c r="M154" s="261"/>
      <c r="N154" s="262"/>
      <c r="O154" s="262"/>
      <c r="P154" s="262"/>
      <c r="Q154" s="262"/>
      <c r="R154" s="262"/>
      <c r="S154" s="262"/>
      <c r="T154" s="263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4" t="s">
        <v>156</v>
      </c>
      <c r="AU154" s="264" t="s">
        <v>84</v>
      </c>
      <c r="AV154" s="15" t="s">
        <v>152</v>
      </c>
      <c r="AW154" s="15" t="s">
        <v>30</v>
      </c>
      <c r="AX154" s="15" t="s">
        <v>82</v>
      </c>
      <c r="AY154" s="264" t="s">
        <v>146</v>
      </c>
    </row>
    <row r="155" s="2" customFormat="1" ht="24.15" customHeight="1">
      <c r="A155" s="39"/>
      <c r="B155" s="40"/>
      <c r="C155" s="219" t="s">
        <v>164</v>
      </c>
      <c r="D155" s="219" t="s">
        <v>148</v>
      </c>
      <c r="E155" s="220" t="s">
        <v>178</v>
      </c>
      <c r="F155" s="221" t="s">
        <v>179</v>
      </c>
      <c r="G155" s="222" t="s">
        <v>155</v>
      </c>
      <c r="H155" s="223">
        <v>37.183999999999998</v>
      </c>
      <c r="I155" s="224"/>
      <c r="J155" s="225">
        <f>ROUND(I155*H155,2)</f>
        <v>0</v>
      </c>
      <c r="K155" s="221" t="s">
        <v>33</v>
      </c>
      <c r="L155" s="45"/>
      <c r="M155" s="226" t="s">
        <v>1</v>
      </c>
      <c r="N155" s="227" t="s">
        <v>39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152</v>
      </c>
      <c r="AT155" s="230" t="s">
        <v>148</v>
      </c>
      <c r="AU155" s="230" t="s">
        <v>84</v>
      </c>
      <c r="AY155" s="18" t="s">
        <v>146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82</v>
      </c>
      <c r="BK155" s="231">
        <f>ROUND(I155*H155,2)</f>
        <v>0</v>
      </c>
      <c r="BL155" s="18" t="s">
        <v>152</v>
      </c>
      <c r="BM155" s="230" t="s">
        <v>180</v>
      </c>
    </row>
    <row r="156" s="14" customFormat="1">
      <c r="A156" s="14"/>
      <c r="B156" s="243"/>
      <c r="C156" s="244"/>
      <c r="D156" s="234" t="s">
        <v>156</v>
      </c>
      <c r="E156" s="245" t="s">
        <v>1</v>
      </c>
      <c r="F156" s="246" t="s">
        <v>181</v>
      </c>
      <c r="G156" s="244"/>
      <c r="H156" s="247">
        <v>37.183999999999998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156</v>
      </c>
      <c r="AU156" s="253" t="s">
        <v>84</v>
      </c>
      <c r="AV156" s="14" t="s">
        <v>84</v>
      </c>
      <c r="AW156" s="14" t="s">
        <v>30</v>
      </c>
      <c r="AX156" s="14" t="s">
        <v>74</v>
      </c>
      <c r="AY156" s="253" t="s">
        <v>146</v>
      </c>
    </row>
    <row r="157" s="15" customFormat="1">
      <c r="A157" s="15"/>
      <c r="B157" s="254"/>
      <c r="C157" s="255"/>
      <c r="D157" s="234" t="s">
        <v>156</v>
      </c>
      <c r="E157" s="256" t="s">
        <v>1</v>
      </c>
      <c r="F157" s="257" t="s">
        <v>160</v>
      </c>
      <c r="G157" s="255"/>
      <c r="H157" s="258">
        <v>37.183999999999998</v>
      </c>
      <c r="I157" s="259"/>
      <c r="J157" s="255"/>
      <c r="K157" s="255"/>
      <c r="L157" s="260"/>
      <c r="M157" s="261"/>
      <c r="N157" s="262"/>
      <c r="O157" s="262"/>
      <c r="P157" s="262"/>
      <c r="Q157" s="262"/>
      <c r="R157" s="262"/>
      <c r="S157" s="262"/>
      <c r="T157" s="263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4" t="s">
        <v>156</v>
      </c>
      <c r="AU157" s="264" t="s">
        <v>84</v>
      </c>
      <c r="AV157" s="15" t="s">
        <v>152</v>
      </c>
      <c r="AW157" s="15" t="s">
        <v>30</v>
      </c>
      <c r="AX157" s="15" t="s">
        <v>82</v>
      </c>
      <c r="AY157" s="264" t="s">
        <v>146</v>
      </c>
    </row>
    <row r="158" s="2" customFormat="1" ht="33" customHeight="1">
      <c r="A158" s="39"/>
      <c r="B158" s="40"/>
      <c r="C158" s="219" t="s">
        <v>182</v>
      </c>
      <c r="D158" s="219" t="s">
        <v>148</v>
      </c>
      <c r="E158" s="220" t="s">
        <v>183</v>
      </c>
      <c r="F158" s="221" t="s">
        <v>184</v>
      </c>
      <c r="G158" s="222" t="s">
        <v>185</v>
      </c>
      <c r="H158" s="223">
        <v>74.367999999999995</v>
      </c>
      <c r="I158" s="224"/>
      <c r="J158" s="225">
        <f>ROUND(I158*H158,2)</f>
        <v>0</v>
      </c>
      <c r="K158" s="221" t="s">
        <v>33</v>
      </c>
      <c r="L158" s="45"/>
      <c r="M158" s="226" t="s">
        <v>1</v>
      </c>
      <c r="N158" s="227" t="s">
        <v>39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152</v>
      </c>
      <c r="AT158" s="230" t="s">
        <v>148</v>
      </c>
      <c r="AU158" s="230" t="s">
        <v>84</v>
      </c>
      <c r="AY158" s="18" t="s">
        <v>146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82</v>
      </c>
      <c r="BK158" s="231">
        <f>ROUND(I158*H158,2)</f>
        <v>0</v>
      </c>
      <c r="BL158" s="18" t="s">
        <v>152</v>
      </c>
      <c r="BM158" s="230" t="s">
        <v>186</v>
      </c>
    </row>
    <row r="159" s="14" customFormat="1">
      <c r="A159" s="14"/>
      <c r="B159" s="243"/>
      <c r="C159" s="244"/>
      <c r="D159" s="234" t="s">
        <v>156</v>
      </c>
      <c r="E159" s="245" t="s">
        <v>1</v>
      </c>
      <c r="F159" s="246" t="s">
        <v>187</v>
      </c>
      <c r="G159" s="244"/>
      <c r="H159" s="247">
        <v>74.367999999999995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3" t="s">
        <v>156</v>
      </c>
      <c r="AU159" s="253" t="s">
        <v>84</v>
      </c>
      <c r="AV159" s="14" t="s">
        <v>84</v>
      </c>
      <c r="AW159" s="14" t="s">
        <v>30</v>
      </c>
      <c r="AX159" s="14" t="s">
        <v>74</v>
      </c>
      <c r="AY159" s="253" t="s">
        <v>146</v>
      </c>
    </row>
    <row r="160" s="15" customFormat="1">
      <c r="A160" s="15"/>
      <c r="B160" s="254"/>
      <c r="C160" s="255"/>
      <c r="D160" s="234" t="s">
        <v>156</v>
      </c>
      <c r="E160" s="256" t="s">
        <v>1</v>
      </c>
      <c r="F160" s="257" t="s">
        <v>160</v>
      </c>
      <c r="G160" s="255"/>
      <c r="H160" s="258">
        <v>74.367999999999995</v>
      </c>
      <c r="I160" s="259"/>
      <c r="J160" s="255"/>
      <c r="K160" s="255"/>
      <c r="L160" s="260"/>
      <c r="M160" s="261"/>
      <c r="N160" s="262"/>
      <c r="O160" s="262"/>
      <c r="P160" s="262"/>
      <c r="Q160" s="262"/>
      <c r="R160" s="262"/>
      <c r="S160" s="262"/>
      <c r="T160" s="263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4" t="s">
        <v>156</v>
      </c>
      <c r="AU160" s="264" t="s">
        <v>84</v>
      </c>
      <c r="AV160" s="15" t="s">
        <v>152</v>
      </c>
      <c r="AW160" s="15" t="s">
        <v>30</v>
      </c>
      <c r="AX160" s="15" t="s">
        <v>82</v>
      </c>
      <c r="AY160" s="264" t="s">
        <v>146</v>
      </c>
    </row>
    <row r="161" s="2" customFormat="1" ht="24.15" customHeight="1">
      <c r="A161" s="39"/>
      <c r="B161" s="40"/>
      <c r="C161" s="219" t="s">
        <v>170</v>
      </c>
      <c r="D161" s="219" t="s">
        <v>148</v>
      </c>
      <c r="E161" s="220" t="s">
        <v>188</v>
      </c>
      <c r="F161" s="221" t="s">
        <v>189</v>
      </c>
      <c r="G161" s="222" t="s">
        <v>155</v>
      </c>
      <c r="H161" s="223">
        <v>19.712</v>
      </c>
      <c r="I161" s="224"/>
      <c r="J161" s="225">
        <f>ROUND(I161*H161,2)</f>
        <v>0</v>
      </c>
      <c r="K161" s="221" t="s">
        <v>33</v>
      </c>
      <c r="L161" s="45"/>
      <c r="M161" s="226" t="s">
        <v>1</v>
      </c>
      <c r="N161" s="227" t="s">
        <v>39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152</v>
      </c>
      <c r="AT161" s="230" t="s">
        <v>148</v>
      </c>
      <c r="AU161" s="230" t="s">
        <v>84</v>
      </c>
      <c r="AY161" s="18" t="s">
        <v>146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82</v>
      </c>
      <c r="BK161" s="231">
        <f>ROUND(I161*H161,2)</f>
        <v>0</v>
      </c>
      <c r="BL161" s="18" t="s">
        <v>152</v>
      </c>
      <c r="BM161" s="230" t="s">
        <v>190</v>
      </c>
    </row>
    <row r="162" s="14" customFormat="1">
      <c r="A162" s="14"/>
      <c r="B162" s="243"/>
      <c r="C162" s="244"/>
      <c r="D162" s="234" t="s">
        <v>156</v>
      </c>
      <c r="E162" s="245" t="s">
        <v>1</v>
      </c>
      <c r="F162" s="246" t="s">
        <v>191</v>
      </c>
      <c r="G162" s="244"/>
      <c r="H162" s="247">
        <v>37.183999999999998</v>
      </c>
      <c r="I162" s="248"/>
      <c r="J162" s="244"/>
      <c r="K162" s="244"/>
      <c r="L162" s="249"/>
      <c r="M162" s="250"/>
      <c r="N162" s="251"/>
      <c r="O162" s="251"/>
      <c r="P162" s="251"/>
      <c r="Q162" s="251"/>
      <c r="R162" s="251"/>
      <c r="S162" s="251"/>
      <c r="T162" s="25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3" t="s">
        <v>156</v>
      </c>
      <c r="AU162" s="253" t="s">
        <v>84</v>
      </c>
      <c r="AV162" s="14" t="s">
        <v>84</v>
      </c>
      <c r="AW162" s="14" t="s">
        <v>30</v>
      </c>
      <c r="AX162" s="14" t="s">
        <v>74</v>
      </c>
      <c r="AY162" s="253" t="s">
        <v>146</v>
      </c>
    </row>
    <row r="163" s="13" customFormat="1">
      <c r="A163" s="13"/>
      <c r="B163" s="232"/>
      <c r="C163" s="233"/>
      <c r="D163" s="234" t="s">
        <v>156</v>
      </c>
      <c r="E163" s="235" t="s">
        <v>1</v>
      </c>
      <c r="F163" s="236" t="s">
        <v>192</v>
      </c>
      <c r="G163" s="233"/>
      <c r="H163" s="235" t="s">
        <v>1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156</v>
      </c>
      <c r="AU163" s="242" t="s">
        <v>84</v>
      </c>
      <c r="AV163" s="13" t="s">
        <v>82</v>
      </c>
      <c r="AW163" s="13" t="s">
        <v>30</v>
      </c>
      <c r="AX163" s="13" t="s">
        <v>74</v>
      </c>
      <c r="AY163" s="242" t="s">
        <v>146</v>
      </c>
    </row>
    <row r="164" s="14" customFormat="1">
      <c r="A164" s="14"/>
      <c r="B164" s="243"/>
      <c r="C164" s="244"/>
      <c r="D164" s="234" t="s">
        <v>156</v>
      </c>
      <c r="E164" s="245" t="s">
        <v>1</v>
      </c>
      <c r="F164" s="246" t="s">
        <v>193</v>
      </c>
      <c r="G164" s="244"/>
      <c r="H164" s="247">
        <v>-17.472000000000001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3" t="s">
        <v>156</v>
      </c>
      <c r="AU164" s="253" t="s">
        <v>84</v>
      </c>
      <c r="AV164" s="14" t="s">
        <v>84</v>
      </c>
      <c r="AW164" s="14" t="s">
        <v>30</v>
      </c>
      <c r="AX164" s="14" t="s">
        <v>74</v>
      </c>
      <c r="AY164" s="253" t="s">
        <v>146</v>
      </c>
    </row>
    <row r="165" s="15" customFormat="1">
      <c r="A165" s="15"/>
      <c r="B165" s="254"/>
      <c r="C165" s="255"/>
      <c r="D165" s="234" t="s">
        <v>156</v>
      </c>
      <c r="E165" s="256" t="s">
        <v>1</v>
      </c>
      <c r="F165" s="257" t="s">
        <v>160</v>
      </c>
      <c r="G165" s="255"/>
      <c r="H165" s="258">
        <v>19.711999999999996</v>
      </c>
      <c r="I165" s="259"/>
      <c r="J165" s="255"/>
      <c r="K165" s="255"/>
      <c r="L165" s="260"/>
      <c r="M165" s="261"/>
      <c r="N165" s="262"/>
      <c r="O165" s="262"/>
      <c r="P165" s="262"/>
      <c r="Q165" s="262"/>
      <c r="R165" s="262"/>
      <c r="S165" s="262"/>
      <c r="T165" s="263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4" t="s">
        <v>156</v>
      </c>
      <c r="AU165" s="264" t="s">
        <v>84</v>
      </c>
      <c r="AV165" s="15" t="s">
        <v>152</v>
      </c>
      <c r="AW165" s="15" t="s">
        <v>30</v>
      </c>
      <c r="AX165" s="15" t="s">
        <v>82</v>
      </c>
      <c r="AY165" s="264" t="s">
        <v>146</v>
      </c>
    </row>
    <row r="166" s="2" customFormat="1" ht="55.5" customHeight="1">
      <c r="A166" s="39"/>
      <c r="B166" s="40"/>
      <c r="C166" s="219" t="s">
        <v>194</v>
      </c>
      <c r="D166" s="219" t="s">
        <v>148</v>
      </c>
      <c r="E166" s="220" t="s">
        <v>195</v>
      </c>
      <c r="F166" s="221" t="s">
        <v>196</v>
      </c>
      <c r="G166" s="222" t="s">
        <v>197</v>
      </c>
      <c r="H166" s="223">
        <v>2</v>
      </c>
      <c r="I166" s="224"/>
      <c r="J166" s="225">
        <f>ROUND(I166*H166,2)</f>
        <v>0</v>
      </c>
      <c r="K166" s="221" t="s">
        <v>33</v>
      </c>
      <c r="L166" s="45"/>
      <c r="M166" s="226" t="s">
        <v>1</v>
      </c>
      <c r="N166" s="227" t="s">
        <v>39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152</v>
      </c>
      <c r="AT166" s="230" t="s">
        <v>148</v>
      </c>
      <c r="AU166" s="230" t="s">
        <v>84</v>
      </c>
      <c r="AY166" s="18" t="s">
        <v>146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82</v>
      </c>
      <c r="BK166" s="231">
        <f>ROUND(I166*H166,2)</f>
        <v>0</v>
      </c>
      <c r="BL166" s="18" t="s">
        <v>152</v>
      </c>
      <c r="BM166" s="230" t="s">
        <v>198</v>
      </c>
    </row>
    <row r="167" s="13" customFormat="1">
      <c r="A167" s="13"/>
      <c r="B167" s="232"/>
      <c r="C167" s="233"/>
      <c r="D167" s="234" t="s">
        <v>156</v>
      </c>
      <c r="E167" s="235" t="s">
        <v>1</v>
      </c>
      <c r="F167" s="236" t="s">
        <v>199</v>
      </c>
      <c r="G167" s="233"/>
      <c r="H167" s="235" t="s">
        <v>1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156</v>
      </c>
      <c r="AU167" s="242" t="s">
        <v>84</v>
      </c>
      <c r="AV167" s="13" t="s">
        <v>82</v>
      </c>
      <c r="AW167" s="13" t="s">
        <v>30</v>
      </c>
      <c r="AX167" s="13" t="s">
        <v>74</v>
      </c>
      <c r="AY167" s="242" t="s">
        <v>146</v>
      </c>
    </row>
    <row r="168" s="14" customFormat="1">
      <c r="A168" s="14"/>
      <c r="B168" s="243"/>
      <c r="C168" s="244"/>
      <c r="D168" s="234" t="s">
        <v>156</v>
      </c>
      <c r="E168" s="245" t="s">
        <v>1</v>
      </c>
      <c r="F168" s="246" t="s">
        <v>200</v>
      </c>
      <c r="G168" s="244"/>
      <c r="H168" s="247">
        <v>2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3" t="s">
        <v>156</v>
      </c>
      <c r="AU168" s="253" t="s">
        <v>84</v>
      </c>
      <c r="AV168" s="14" t="s">
        <v>84</v>
      </c>
      <c r="AW168" s="14" t="s">
        <v>30</v>
      </c>
      <c r="AX168" s="14" t="s">
        <v>74</v>
      </c>
      <c r="AY168" s="253" t="s">
        <v>146</v>
      </c>
    </row>
    <row r="169" s="15" customFormat="1">
      <c r="A169" s="15"/>
      <c r="B169" s="254"/>
      <c r="C169" s="255"/>
      <c r="D169" s="234" t="s">
        <v>156</v>
      </c>
      <c r="E169" s="256" t="s">
        <v>1</v>
      </c>
      <c r="F169" s="257" t="s">
        <v>160</v>
      </c>
      <c r="G169" s="255"/>
      <c r="H169" s="258">
        <v>2</v>
      </c>
      <c r="I169" s="259"/>
      <c r="J169" s="255"/>
      <c r="K169" s="255"/>
      <c r="L169" s="260"/>
      <c r="M169" s="261"/>
      <c r="N169" s="262"/>
      <c r="O169" s="262"/>
      <c r="P169" s="262"/>
      <c r="Q169" s="262"/>
      <c r="R169" s="262"/>
      <c r="S169" s="262"/>
      <c r="T169" s="263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4" t="s">
        <v>156</v>
      </c>
      <c r="AU169" s="264" t="s">
        <v>84</v>
      </c>
      <c r="AV169" s="15" t="s">
        <v>152</v>
      </c>
      <c r="AW169" s="15" t="s">
        <v>30</v>
      </c>
      <c r="AX169" s="15" t="s">
        <v>82</v>
      </c>
      <c r="AY169" s="264" t="s">
        <v>146</v>
      </c>
    </row>
    <row r="170" s="2" customFormat="1" ht="16.5" customHeight="1">
      <c r="A170" s="39"/>
      <c r="B170" s="40"/>
      <c r="C170" s="265" t="s">
        <v>176</v>
      </c>
      <c r="D170" s="265" t="s">
        <v>201</v>
      </c>
      <c r="E170" s="266" t="s">
        <v>202</v>
      </c>
      <c r="F170" s="267" t="s">
        <v>203</v>
      </c>
      <c r="G170" s="268" t="s">
        <v>185</v>
      </c>
      <c r="H170" s="269">
        <v>39.423999999999999</v>
      </c>
      <c r="I170" s="270"/>
      <c r="J170" s="271">
        <f>ROUND(I170*H170,2)</f>
        <v>0</v>
      </c>
      <c r="K170" s="267" t="s">
        <v>33</v>
      </c>
      <c r="L170" s="272"/>
      <c r="M170" s="273" t="s">
        <v>1</v>
      </c>
      <c r="N170" s="274" t="s">
        <v>39</v>
      </c>
      <c r="O170" s="92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170</v>
      </c>
      <c r="AT170" s="230" t="s">
        <v>201</v>
      </c>
      <c r="AU170" s="230" t="s">
        <v>84</v>
      </c>
      <c r="AY170" s="18" t="s">
        <v>146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82</v>
      </c>
      <c r="BK170" s="231">
        <f>ROUND(I170*H170,2)</f>
        <v>0</v>
      </c>
      <c r="BL170" s="18" t="s">
        <v>152</v>
      </c>
      <c r="BM170" s="230" t="s">
        <v>204</v>
      </c>
    </row>
    <row r="171" s="14" customFormat="1">
      <c r="A171" s="14"/>
      <c r="B171" s="243"/>
      <c r="C171" s="244"/>
      <c r="D171" s="234" t="s">
        <v>156</v>
      </c>
      <c r="E171" s="245" t="s">
        <v>1</v>
      </c>
      <c r="F171" s="246" t="s">
        <v>205</v>
      </c>
      <c r="G171" s="244"/>
      <c r="H171" s="247">
        <v>39.423999999999999</v>
      </c>
      <c r="I171" s="248"/>
      <c r="J171" s="244"/>
      <c r="K171" s="244"/>
      <c r="L171" s="249"/>
      <c r="M171" s="250"/>
      <c r="N171" s="251"/>
      <c r="O171" s="251"/>
      <c r="P171" s="251"/>
      <c r="Q171" s="251"/>
      <c r="R171" s="251"/>
      <c r="S171" s="251"/>
      <c r="T171" s="25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3" t="s">
        <v>156</v>
      </c>
      <c r="AU171" s="253" t="s">
        <v>84</v>
      </c>
      <c r="AV171" s="14" t="s">
        <v>84</v>
      </c>
      <c r="AW171" s="14" t="s">
        <v>30</v>
      </c>
      <c r="AX171" s="14" t="s">
        <v>74</v>
      </c>
      <c r="AY171" s="253" t="s">
        <v>146</v>
      </c>
    </row>
    <row r="172" s="15" customFormat="1">
      <c r="A172" s="15"/>
      <c r="B172" s="254"/>
      <c r="C172" s="255"/>
      <c r="D172" s="234" t="s">
        <v>156</v>
      </c>
      <c r="E172" s="256" t="s">
        <v>1</v>
      </c>
      <c r="F172" s="257" t="s">
        <v>160</v>
      </c>
      <c r="G172" s="255"/>
      <c r="H172" s="258">
        <v>39.423999999999999</v>
      </c>
      <c r="I172" s="259"/>
      <c r="J172" s="255"/>
      <c r="K172" s="255"/>
      <c r="L172" s="260"/>
      <c r="M172" s="261"/>
      <c r="N172" s="262"/>
      <c r="O172" s="262"/>
      <c r="P172" s="262"/>
      <c r="Q172" s="262"/>
      <c r="R172" s="262"/>
      <c r="S172" s="262"/>
      <c r="T172" s="263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4" t="s">
        <v>156</v>
      </c>
      <c r="AU172" s="264" t="s">
        <v>84</v>
      </c>
      <c r="AV172" s="15" t="s">
        <v>152</v>
      </c>
      <c r="AW172" s="15" t="s">
        <v>30</v>
      </c>
      <c r="AX172" s="15" t="s">
        <v>82</v>
      </c>
      <c r="AY172" s="264" t="s">
        <v>146</v>
      </c>
    </row>
    <row r="173" s="2" customFormat="1" ht="24.15" customHeight="1">
      <c r="A173" s="39"/>
      <c r="B173" s="40"/>
      <c r="C173" s="219" t="s">
        <v>206</v>
      </c>
      <c r="D173" s="219" t="s">
        <v>148</v>
      </c>
      <c r="E173" s="220" t="s">
        <v>207</v>
      </c>
      <c r="F173" s="221" t="s">
        <v>208</v>
      </c>
      <c r="G173" s="222" t="s">
        <v>155</v>
      </c>
      <c r="H173" s="223">
        <v>12.992000000000001</v>
      </c>
      <c r="I173" s="224"/>
      <c r="J173" s="225">
        <f>ROUND(I173*H173,2)</f>
        <v>0</v>
      </c>
      <c r="K173" s="221" t="s">
        <v>33</v>
      </c>
      <c r="L173" s="45"/>
      <c r="M173" s="226" t="s">
        <v>1</v>
      </c>
      <c r="N173" s="227" t="s">
        <v>39</v>
      </c>
      <c r="O173" s="92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152</v>
      </c>
      <c r="AT173" s="230" t="s">
        <v>148</v>
      </c>
      <c r="AU173" s="230" t="s">
        <v>84</v>
      </c>
      <c r="AY173" s="18" t="s">
        <v>146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82</v>
      </c>
      <c r="BK173" s="231">
        <f>ROUND(I173*H173,2)</f>
        <v>0</v>
      </c>
      <c r="BL173" s="18" t="s">
        <v>152</v>
      </c>
      <c r="BM173" s="230" t="s">
        <v>209</v>
      </c>
    </row>
    <row r="174" s="13" customFormat="1">
      <c r="A174" s="13"/>
      <c r="B174" s="232"/>
      <c r="C174" s="233"/>
      <c r="D174" s="234" t="s">
        <v>156</v>
      </c>
      <c r="E174" s="235" t="s">
        <v>1</v>
      </c>
      <c r="F174" s="236" t="s">
        <v>157</v>
      </c>
      <c r="G174" s="233"/>
      <c r="H174" s="235" t="s">
        <v>1</v>
      </c>
      <c r="I174" s="237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2" t="s">
        <v>156</v>
      </c>
      <c r="AU174" s="242" t="s">
        <v>84</v>
      </c>
      <c r="AV174" s="13" t="s">
        <v>82</v>
      </c>
      <c r="AW174" s="13" t="s">
        <v>30</v>
      </c>
      <c r="AX174" s="13" t="s">
        <v>74</v>
      </c>
      <c r="AY174" s="242" t="s">
        <v>146</v>
      </c>
    </row>
    <row r="175" s="14" customFormat="1">
      <c r="A175" s="14"/>
      <c r="B175" s="243"/>
      <c r="C175" s="244"/>
      <c r="D175" s="234" t="s">
        <v>156</v>
      </c>
      <c r="E175" s="245" t="s">
        <v>1</v>
      </c>
      <c r="F175" s="246" t="s">
        <v>210</v>
      </c>
      <c r="G175" s="244"/>
      <c r="H175" s="247">
        <v>12.992000000000001</v>
      </c>
      <c r="I175" s="248"/>
      <c r="J175" s="244"/>
      <c r="K175" s="244"/>
      <c r="L175" s="249"/>
      <c r="M175" s="250"/>
      <c r="N175" s="251"/>
      <c r="O175" s="251"/>
      <c r="P175" s="251"/>
      <c r="Q175" s="251"/>
      <c r="R175" s="251"/>
      <c r="S175" s="251"/>
      <c r="T175" s="25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3" t="s">
        <v>156</v>
      </c>
      <c r="AU175" s="253" t="s">
        <v>84</v>
      </c>
      <c r="AV175" s="14" t="s">
        <v>84</v>
      </c>
      <c r="AW175" s="14" t="s">
        <v>30</v>
      </c>
      <c r="AX175" s="14" t="s">
        <v>74</v>
      </c>
      <c r="AY175" s="253" t="s">
        <v>146</v>
      </c>
    </row>
    <row r="176" s="15" customFormat="1">
      <c r="A176" s="15"/>
      <c r="B176" s="254"/>
      <c r="C176" s="255"/>
      <c r="D176" s="234" t="s">
        <v>156</v>
      </c>
      <c r="E176" s="256" t="s">
        <v>1</v>
      </c>
      <c r="F176" s="257" t="s">
        <v>160</v>
      </c>
      <c r="G176" s="255"/>
      <c r="H176" s="258">
        <v>12.992000000000001</v>
      </c>
      <c r="I176" s="259"/>
      <c r="J176" s="255"/>
      <c r="K176" s="255"/>
      <c r="L176" s="260"/>
      <c r="M176" s="261"/>
      <c r="N176" s="262"/>
      <c r="O176" s="262"/>
      <c r="P176" s="262"/>
      <c r="Q176" s="262"/>
      <c r="R176" s="262"/>
      <c r="S176" s="262"/>
      <c r="T176" s="263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4" t="s">
        <v>156</v>
      </c>
      <c r="AU176" s="264" t="s">
        <v>84</v>
      </c>
      <c r="AV176" s="15" t="s">
        <v>152</v>
      </c>
      <c r="AW176" s="15" t="s">
        <v>30</v>
      </c>
      <c r="AX176" s="15" t="s">
        <v>82</v>
      </c>
      <c r="AY176" s="264" t="s">
        <v>146</v>
      </c>
    </row>
    <row r="177" s="2" customFormat="1" ht="16.5" customHeight="1">
      <c r="A177" s="39"/>
      <c r="B177" s="40"/>
      <c r="C177" s="265" t="s">
        <v>180</v>
      </c>
      <c r="D177" s="265" t="s">
        <v>201</v>
      </c>
      <c r="E177" s="266" t="s">
        <v>211</v>
      </c>
      <c r="F177" s="267" t="s">
        <v>212</v>
      </c>
      <c r="G177" s="268" t="s">
        <v>185</v>
      </c>
      <c r="H177" s="269">
        <v>21.696999999999999</v>
      </c>
      <c r="I177" s="270"/>
      <c r="J177" s="271">
        <f>ROUND(I177*H177,2)</f>
        <v>0</v>
      </c>
      <c r="K177" s="267" t="s">
        <v>33</v>
      </c>
      <c r="L177" s="272"/>
      <c r="M177" s="273" t="s">
        <v>1</v>
      </c>
      <c r="N177" s="274" t="s">
        <v>39</v>
      </c>
      <c r="O177" s="92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170</v>
      </c>
      <c r="AT177" s="230" t="s">
        <v>201</v>
      </c>
      <c r="AU177" s="230" t="s">
        <v>84</v>
      </c>
      <c r="AY177" s="18" t="s">
        <v>146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82</v>
      </c>
      <c r="BK177" s="231">
        <f>ROUND(I177*H177,2)</f>
        <v>0</v>
      </c>
      <c r="BL177" s="18" t="s">
        <v>152</v>
      </c>
      <c r="BM177" s="230" t="s">
        <v>213</v>
      </c>
    </row>
    <row r="178" s="14" customFormat="1">
      <c r="A178" s="14"/>
      <c r="B178" s="243"/>
      <c r="C178" s="244"/>
      <c r="D178" s="234" t="s">
        <v>156</v>
      </c>
      <c r="E178" s="245" t="s">
        <v>1</v>
      </c>
      <c r="F178" s="246" t="s">
        <v>214</v>
      </c>
      <c r="G178" s="244"/>
      <c r="H178" s="247">
        <v>21.696999999999999</v>
      </c>
      <c r="I178" s="248"/>
      <c r="J178" s="244"/>
      <c r="K178" s="244"/>
      <c r="L178" s="249"/>
      <c r="M178" s="250"/>
      <c r="N178" s="251"/>
      <c r="O178" s="251"/>
      <c r="P178" s="251"/>
      <c r="Q178" s="251"/>
      <c r="R178" s="251"/>
      <c r="S178" s="251"/>
      <c r="T178" s="25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3" t="s">
        <v>156</v>
      </c>
      <c r="AU178" s="253" t="s">
        <v>84</v>
      </c>
      <c r="AV178" s="14" t="s">
        <v>84</v>
      </c>
      <c r="AW178" s="14" t="s">
        <v>30</v>
      </c>
      <c r="AX178" s="14" t="s">
        <v>74</v>
      </c>
      <c r="AY178" s="253" t="s">
        <v>146</v>
      </c>
    </row>
    <row r="179" s="15" customFormat="1">
      <c r="A179" s="15"/>
      <c r="B179" s="254"/>
      <c r="C179" s="255"/>
      <c r="D179" s="234" t="s">
        <v>156</v>
      </c>
      <c r="E179" s="256" t="s">
        <v>1</v>
      </c>
      <c r="F179" s="257" t="s">
        <v>160</v>
      </c>
      <c r="G179" s="255"/>
      <c r="H179" s="258">
        <v>21.696999999999999</v>
      </c>
      <c r="I179" s="259"/>
      <c r="J179" s="255"/>
      <c r="K179" s="255"/>
      <c r="L179" s="260"/>
      <c r="M179" s="261"/>
      <c r="N179" s="262"/>
      <c r="O179" s="262"/>
      <c r="P179" s="262"/>
      <c r="Q179" s="262"/>
      <c r="R179" s="262"/>
      <c r="S179" s="262"/>
      <c r="T179" s="263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4" t="s">
        <v>156</v>
      </c>
      <c r="AU179" s="264" t="s">
        <v>84</v>
      </c>
      <c r="AV179" s="15" t="s">
        <v>152</v>
      </c>
      <c r="AW179" s="15" t="s">
        <v>30</v>
      </c>
      <c r="AX179" s="15" t="s">
        <v>82</v>
      </c>
      <c r="AY179" s="264" t="s">
        <v>146</v>
      </c>
    </row>
    <row r="180" s="2" customFormat="1" ht="24.15" customHeight="1">
      <c r="A180" s="39"/>
      <c r="B180" s="40"/>
      <c r="C180" s="219" t="s">
        <v>215</v>
      </c>
      <c r="D180" s="219" t="s">
        <v>148</v>
      </c>
      <c r="E180" s="220" t="s">
        <v>216</v>
      </c>
      <c r="F180" s="221" t="s">
        <v>217</v>
      </c>
      <c r="G180" s="222" t="s">
        <v>218</v>
      </c>
      <c r="H180" s="223">
        <v>44.799999999999997</v>
      </c>
      <c r="I180" s="224"/>
      <c r="J180" s="225">
        <f>ROUND(I180*H180,2)</f>
        <v>0</v>
      </c>
      <c r="K180" s="221" t="s">
        <v>33</v>
      </c>
      <c r="L180" s="45"/>
      <c r="M180" s="226" t="s">
        <v>1</v>
      </c>
      <c r="N180" s="227" t="s">
        <v>39</v>
      </c>
      <c r="O180" s="92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152</v>
      </c>
      <c r="AT180" s="230" t="s">
        <v>148</v>
      </c>
      <c r="AU180" s="230" t="s">
        <v>84</v>
      </c>
      <c r="AY180" s="18" t="s">
        <v>146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82</v>
      </c>
      <c r="BK180" s="231">
        <f>ROUND(I180*H180,2)</f>
        <v>0</v>
      </c>
      <c r="BL180" s="18" t="s">
        <v>152</v>
      </c>
      <c r="BM180" s="230" t="s">
        <v>219</v>
      </c>
    </row>
    <row r="181" s="13" customFormat="1">
      <c r="A181" s="13"/>
      <c r="B181" s="232"/>
      <c r="C181" s="233"/>
      <c r="D181" s="234" t="s">
        <v>156</v>
      </c>
      <c r="E181" s="235" t="s">
        <v>1</v>
      </c>
      <c r="F181" s="236" t="s">
        <v>157</v>
      </c>
      <c r="G181" s="233"/>
      <c r="H181" s="235" t="s">
        <v>1</v>
      </c>
      <c r="I181" s="237"/>
      <c r="J181" s="233"/>
      <c r="K181" s="233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156</v>
      </c>
      <c r="AU181" s="242" t="s">
        <v>84</v>
      </c>
      <c r="AV181" s="13" t="s">
        <v>82</v>
      </c>
      <c r="AW181" s="13" t="s">
        <v>30</v>
      </c>
      <c r="AX181" s="13" t="s">
        <v>74</v>
      </c>
      <c r="AY181" s="242" t="s">
        <v>146</v>
      </c>
    </row>
    <row r="182" s="14" customFormat="1">
      <c r="A182" s="14"/>
      <c r="B182" s="243"/>
      <c r="C182" s="244"/>
      <c r="D182" s="234" t="s">
        <v>156</v>
      </c>
      <c r="E182" s="245" t="s">
        <v>1</v>
      </c>
      <c r="F182" s="246" t="s">
        <v>220</v>
      </c>
      <c r="G182" s="244"/>
      <c r="H182" s="247">
        <v>44.799999999999997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3" t="s">
        <v>156</v>
      </c>
      <c r="AU182" s="253" t="s">
        <v>84</v>
      </c>
      <c r="AV182" s="14" t="s">
        <v>84</v>
      </c>
      <c r="AW182" s="14" t="s">
        <v>30</v>
      </c>
      <c r="AX182" s="14" t="s">
        <v>74</v>
      </c>
      <c r="AY182" s="253" t="s">
        <v>146</v>
      </c>
    </row>
    <row r="183" s="15" customFormat="1">
      <c r="A183" s="15"/>
      <c r="B183" s="254"/>
      <c r="C183" s="255"/>
      <c r="D183" s="234" t="s">
        <v>156</v>
      </c>
      <c r="E183" s="256" t="s">
        <v>1</v>
      </c>
      <c r="F183" s="257" t="s">
        <v>160</v>
      </c>
      <c r="G183" s="255"/>
      <c r="H183" s="258">
        <v>44.799999999999997</v>
      </c>
      <c r="I183" s="259"/>
      <c r="J183" s="255"/>
      <c r="K183" s="255"/>
      <c r="L183" s="260"/>
      <c r="M183" s="261"/>
      <c r="N183" s="262"/>
      <c r="O183" s="262"/>
      <c r="P183" s="262"/>
      <c r="Q183" s="262"/>
      <c r="R183" s="262"/>
      <c r="S183" s="262"/>
      <c r="T183" s="263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4" t="s">
        <v>156</v>
      </c>
      <c r="AU183" s="264" t="s">
        <v>84</v>
      </c>
      <c r="AV183" s="15" t="s">
        <v>152</v>
      </c>
      <c r="AW183" s="15" t="s">
        <v>30</v>
      </c>
      <c r="AX183" s="15" t="s">
        <v>82</v>
      </c>
      <c r="AY183" s="264" t="s">
        <v>146</v>
      </c>
    </row>
    <row r="184" s="12" customFormat="1" ht="22.8" customHeight="1">
      <c r="A184" s="12"/>
      <c r="B184" s="203"/>
      <c r="C184" s="204"/>
      <c r="D184" s="205" t="s">
        <v>73</v>
      </c>
      <c r="E184" s="217" t="s">
        <v>206</v>
      </c>
      <c r="F184" s="217" t="s">
        <v>221</v>
      </c>
      <c r="G184" s="204"/>
      <c r="H184" s="204"/>
      <c r="I184" s="207"/>
      <c r="J184" s="218">
        <f>BK184</f>
        <v>0</v>
      </c>
      <c r="K184" s="204"/>
      <c r="L184" s="209"/>
      <c r="M184" s="210"/>
      <c r="N184" s="211"/>
      <c r="O184" s="211"/>
      <c r="P184" s="212">
        <f>SUM(P185:P237)</f>
        <v>0</v>
      </c>
      <c r="Q184" s="211"/>
      <c r="R184" s="212">
        <f>SUM(R185:R237)</f>
        <v>0</v>
      </c>
      <c r="S184" s="211"/>
      <c r="T184" s="213">
        <f>SUM(T185:T237)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4" t="s">
        <v>82</v>
      </c>
      <c r="AT184" s="215" t="s">
        <v>73</v>
      </c>
      <c r="AU184" s="215" t="s">
        <v>82</v>
      </c>
      <c r="AY184" s="214" t="s">
        <v>146</v>
      </c>
      <c r="BK184" s="216">
        <f>SUM(BK185:BK237)</f>
        <v>0</v>
      </c>
    </row>
    <row r="185" s="2" customFormat="1" ht="24.15" customHeight="1">
      <c r="A185" s="39"/>
      <c r="B185" s="40"/>
      <c r="C185" s="219" t="s">
        <v>186</v>
      </c>
      <c r="D185" s="219" t="s">
        <v>148</v>
      </c>
      <c r="E185" s="220" t="s">
        <v>222</v>
      </c>
      <c r="F185" s="221" t="s">
        <v>223</v>
      </c>
      <c r="G185" s="222" t="s">
        <v>218</v>
      </c>
      <c r="H185" s="223">
        <v>2</v>
      </c>
      <c r="I185" s="224"/>
      <c r="J185" s="225">
        <f>ROUND(I185*H185,2)</f>
        <v>0</v>
      </c>
      <c r="K185" s="221" t="s">
        <v>1</v>
      </c>
      <c r="L185" s="45"/>
      <c r="M185" s="226" t="s">
        <v>1</v>
      </c>
      <c r="N185" s="227" t="s">
        <v>39</v>
      </c>
      <c r="O185" s="92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152</v>
      </c>
      <c r="AT185" s="230" t="s">
        <v>148</v>
      </c>
      <c r="AU185" s="230" t="s">
        <v>84</v>
      </c>
      <c r="AY185" s="18" t="s">
        <v>146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82</v>
      </c>
      <c r="BK185" s="231">
        <f>ROUND(I185*H185,2)</f>
        <v>0</v>
      </c>
      <c r="BL185" s="18" t="s">
        <v>152</v>
      </c>
      <c r="BM185" s="230" t="s">
        <v>224</v>
      </c>
    </row>
    <row r="186" s="13" customFormat="1">
      <c r="A186" s="13"/>
      <c r="B186" s="232"/>
      <c r="C186" s="233"/>
      <c r="D186" s="234" t="s">
        <v>156</v>
      </c>
      <c r="E186" s="235" t="s">
        <v>1</v>
      </c>
      <c r="F186" s="236" t="s">
        <v>225</v>
      </c>
      <c r="G186" s="233"/>
      <c r="H186" s="235" t="s">
        <v>1</v>
      </c>
      <c r="I186" s="237"/>
      <c r="J186" s="233"/>
      <c r="K186" s="233"/>
      <c r="L186" s="238"/>
      <c r="M186" s="239"/>
      <c r="N186" s="240"/>
      <c r="O186" s="240"/>
      <c r="P186" s="240"/>
      <c r="Q186" s="240"/>
      <c r="R186" s="240"/>
      <c r="S186" s="240"/>
      <c r="T186" s="24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2" t="s">
        <v>156</v>
      </c>
      <c r="AU186" s="242" t="s">
        <v>84</v>
      </c>
      <c r="AV186" s="13" t="s">
        <v>82</v>
      </c>
      <c r="AW186" s="13" t="s">
        <v>30</v>
      </c>
      <c r="AX186" s="13" t="s">
        <v>74</v>
      </c>
      <c r="AY186" s="242" t="s">
        <v>146</v>
      </c>
    </row>
    <row r="187" s="14" customFormat="1">
      <c r="A187" s="14"/>
      <c r="B187" s="243"/>
      <c r="C187" s="244"/>
      <c r="D187" s="234" t="s">
        <v>156</v>
      </c>
      <c r="E187" s="245" t="s">
        <v>1</v>
      </c>
      <c r="F187" s="246" t="s">
        <v>226</v>
      </c>
      <c r="G187" s="244"/>
      <c r="H187" s="247">
        <v>2</v>
      </c>
      <c r="I187" s="248"/>
      <c r="J187" s="244"/>
      <c r="K187" s="244"/>
      <c r="L187" s="249"/>
      <c r="M187" s="250"/>
      <c r="N187" s="251"/>
      <c r="O187" s="251"/>
      <c r="P187" s="251"/>
      <c r="Q187" s="251"/>
      <c r="R187" s="251"/>
      <c r="S187" s="251"/>
      <c r="T187" s="25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3" t="s">
        <v>156</v>
      </c>
      <c r="AU187" s="253" t="s">
        <v>84</v>
      </c>
      <c r="AV187" s="14" t="s">
        <v>84</v>
      </c>
      <c r="AW187" s="14" t="s">
        <v>30</v>
      </c>
      <c r="AX187" s="14" t="s">
        <v>74</v>
      </c>
      <c r="AY187" s="253" t="s">
        <v>146</v>
      </c>
    </row>
    <row r="188" s="15" customFormat="1">
      <c r="A188" s="15"/>
      <c r="B188" s="254"/>
      <c r="C188" s="255"/>
      <c r="D188" s="234" t="s">
        <v>156</v>
      </c>
      <c r="E188" s="256" t="s">
        <v>1</v>
      </c>
      <c r="F188" s="257" t="s">
        <v>160</v>
      </c>
      <c r="G188" s="255"/>
      <c r="H188" s="258">
        <v>2</v>
      </c>
      <c r="I188" s="259"/>
      <c r="J188" s="255"/>
      <c r="K188" s="255"/>
      <c r="L188" s="260"/>
      <c r="M188" s="261"/>
      <c r="N188" s="262"/>
      <c r="O188" s="262"/>
      <c r="P188" s="262"/>
      <c r="Q188" s="262"/>
      <c r="R188" s="262"/>
      <c r="S188" s="262"/>
      <c r="T188" s="263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64" t="s">
        <v>156</v>
      </c>
      <c r="AU188" s="264" t="s">
        <v>84</v>
      </c>
      <c r="AV188" s="15" t="s">
        <v>152</v>
      </c>
      <c r="AW188" s="15" t="s">
        <v>30</v>
      </c>
      <c r="AX188" s="15" t="s">
        <v>82</v>
      </c>
      <c r="AY188" s="264" t="s">
        <v>146</v>
      </c>
    </row>
    <row r="189" s="2" customFormat="1" ht="33" customHeight="1">
      <c r="A189" s="39"/>
      <c r="B189" s="40"/>
      <c r="C189" s="219" t="s">
        <v>8</v>
      </c>
      <c r="D189" s="219" t="s">
        <v>148</v>
      </c>
      <c r="E189" s="220" t="s">
        <v>227</v>
      </c>
      <c r="F189" s="221" t="s">
        <v>228</v>
      </c>
      <c r="G189" s="222" t="s">
        <v>218</v>
      </c>
      <c r="H189" s="223">
        <v>87.040000000000006</v>
      </c>
      <c r="I189" s="224"/>
      <c r="J189" s="225">
        <f>ROUND(I189*H189,2)</f>
        <v>0</v>
      </c>
      <c r="K189" s="221" t="s">
        <v>1</v>
      </c>
      <c r="L189" s="45"/>
      <c r="M189" s="226" t="s">
        <v>1</v>
      </c>
      <c r="N189" s="227" t="s">
        <v>39</v>
      </c>
      <c r="O189" s="92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152</v>
      </c>
      <c r="AT189" s="230" t="s">
        <v>148</v>
      </c>
      <c r="AU189" s="230" t="s">
        <v>84</v>
      </c>
      <c r="AY189" s="18" t="s">
        <v>146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82</v>
      </c>
      <c r="BK189" s="231">
        <f>ROUND(I189*H189,2)</f>
        <v>0</v>
      </c>
      <c r="BL189" s="18" t="s">
        <v>152</v>
      </c>
      <c r="BM189" s="230" t="s">
        <v>229</v>
      </c>
    </row>
    <row r="190" s="13" customFormat="1">
      <c r="A190" s="13"/>
      <c r="B190" s="232"/>
      <c r="C190" s="233"/>
      <c r="D190" s="234" t="s">
        <v>156</v>
      </c>
      <c r="E190" s="235" t="s">
        <v>1</v>
      </c>
      <c r="F190" s="236" t="s">
        <v>230</v>
      </c>
      <c r="G190" s="233"/>
      <c r="H190" s="235" t="s">
        <v>1</v>
      </c>
      <c r="I190" s="237"/>
      <c r="J190" s="233"/>
      <c r="K190" s="233"/>
      <c r="L190" s="238"/>
      <c r="M190" s="239"/>
      <c r="N190" s="240"/>
      <c r="O190" s="240"/>
      <c r="P190" s="240"/>
      <c r="Q190" s="240"/>
      <c r="R190" s="240"/>
      <c r="S190" s="240"/>
      <c r="T190" s="24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2" t="s">
        <v>156</v>
      </c>
      <c r="AU190" s="242" t="s">
        <v>84</v>
      </c>
      <c r="AV190" s="13" t="s">
        <v>82</v>
      </c>
      <c r="AW190" s="13" t="s">
        <v>30</v>
      </c>
      <c r="AX190" s="13" t="s">
        <v>74</v>
      </c>
      <c r="AY190" s="242" t="s">
        <v>146</v>
      </c>
    </row>
    <row r="191" s="14" customFormat="1">
      <c r="A191" s="14"/>
      <c r="B191" s="243"/>
      <c r="C191" s="244"/>
      <c r="D191" s="234" t="s">
        <v>156</v>
      </c>
      <c r="E191" s="245" t="s">
        <v>1</v>
      </c>
      <c r="F191" s="246" t="s">
        <v>231</v>
      </c>
      <c r="G191" s="244"/>
      <c r="H191" s="247">
        <v>87.040000000000006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3" t="s">
        <v>156</v>
      </c>
      <c r="AU191" s="253" t="s">
        <v>84</v>
      </c>
      <c r="AV191" s="14" t="s">
        <v>84</v>
      </c>
      <c r="AW191" s="14" t="s">
        <v>30</v>
      </c>
      <c r="AX191" s="14" t="s">
        <v>74</v>
      </c>
      <c r="AY191" s="253" t="s">
        <v>146</v>
      </c>
    </row>
    <row r="192" s="15" customFormat="1">
      <c r="A192" s="15"/>
      <c r="B192" s="254"/>
      <c r="C192" s="255"/>
      <c r="D192" s="234" t="s">
        <v>156</v>
      </c>
      <c r="E192" s="256" t="s">
        <v>1</v>
      </c>
      <c r="F192" s="257" t="s">
        <v>160</v>
      </c>
      <c r="G192" s="255"/>
      <c r="H192" s="258">
        <v>87.040000000000006</v>
      </c>
      <c r="I192" s="259"/>
      <c r="J192" s="255"/>
      <c r="K192" s="255"/>
      <c r="L192" s="260"/>
      <c r="M192" s="261"/>
      <c r="N192" s="262"/>
      <c r="O192" s="262"/>
      <c r="P192" s="262"/>
      <c r="Q192" s="262"/>
      <c r="R192" s="262"/>
      <c r="S192" s="262"/>
      <c r="T192" s="263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64" t="s">
        <v>156</v>
      </c>
      <c r="AU192" s="264" t="s">
        <v>84</v>
      </c>
      <c r="AV192" s="15" t="s">
        <v>152</v>
      </c>
      <c r="AW192" s="15" t="s">
        <v>30</v>
      </c>
      <c r="AX192" s="15" t="s">
        <v>82</v>
      </c>
      <c r="AY192" s="264" t="s">
        <v>146</v>
      </c>
    </row>
    <row r="193" s="2" customFormat="1" ht="24.15" customHeight="1">
      <c r="A193" s="39"/>
      <c r="B193" s="40"/>
      <c r="C193" s="219" t="s">
        <v>190</v>
      </c>
      <c r="D193" s="219" t="s">
        <v>148</v>
      </c>
      <c r="E193" s="220" t="s">
        <v>232</v>
      </c>
      <c r="F193" s="221" t="s">
        <v>233</v>
      </c>
      <c r="G193" s="222" t="s">
        <v>218</v>
      </c>
      <c r="H193" s="223">
        <v>2</v>
      </c>
      <c r="I193" s="224"/>
      <c r="J193" s="225">
        <f>ROUND(I193*H193,2)</f>
        <v>0</v>
      </c>
      <c r="K193" s="221" t="s">
        <v>33</v>
      </c>
      <c r="L193" s="45"/>
      <c r="M193" s="226" t="s">
        <v>1</v>
      </c>
      <c r="N193" s="227" t="s">
        <v>39</v>
      </c>
      <c r="O193" s="92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0" t="s">
        <v>152</v>
      </c>
      <c r="AT193" s="230" t="s">
        <v>148</v>
      </c>
      <c r="AU193" s="230" t="s">
        <v>84</v>
      </c>
      <c r="AY193" s="18" t="s">
        <v>146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8" t="s">
        <v>82</v>
      </c>
      <c r="BK193" s="231">
        <f>ROUND(I193*H193,2)</f>
        <v>0</v>
      </c>
      <c r="BL193" s="18" t="s">
        <v>152</v>
      </c>
      <c r="BM193" s="230" t="s">
        <v>234</v>
      </c>
    </row>
    <row r="194" s="13" customFormat="1">
      <c r="A194" s="13"/>
      <c r="B194" s="232"/>
      <c r="C194" s="233"/>
      <c r="D194" s="234" t="s">
        <v>156</v>
      </c>
      <c r="E194" s="235" t="s">
        <v>1</v>
      </c>
      <c r="F194" s="236" t="s">
        <v>235</v>
      </c>
      <c r="G194" s="233"/>
      <c r="H194" s="235" t="s">
        <v>1</v>
      </c>
      <c r="I194" s="237"/>
      <c r="J194" s="233"/>
      <c r="K194" s="233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156</v>
      </c>
      <c r="AU194" s="242" t="s">
        <v>84</v>
      </c>
      <c r="AV194" s="13" t="s">
        <v>82</v>
      </c>
      <c r="AW194" s="13" t="s">
        <v>30</v>
      </c>
      <c r="AX194" s="13" t="s">
        <v>74</v>
      </c>
      <c r="AY194" s="242" t="s">
        <v>146</v>
      </c>
    </row>
    <row r="195" s="14" customFormat="1">
      <c r="A195" s="14"/>
      <c r="B195" s="243"/>
      <c r="C195" s="244"/>
      <c r="D195" s="234" t="s">
        <v>156</v>
      </c>
      <c r="E195" s="245" t="s">
        <v>1</v>
      </c>
      <c r="F195" s="246" t="s">
        <v>226</v>
      </c>
      <c r="G195" s="244"/>
      <c r="H195" s="247">
        <v>2</v>
      </c>
      <c r="I195" s="248"/>
      <c r="J195" s="244"/>
      <c r="K195" s="244"/>
      <c r="L195" s="249"/>
      <c r="M195" s="250"/>
      <c r="N195" s="251"/>
      <c r="O195" s="251"/>
      <c r="P195" s="251"/>
      <c r="Q195" s="251"/>
      <c r="R195" s="251"/>
      <c r="S195" s="251"/>
      <c r="T195" s="25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3" t="s">
        <v>156</v>
      </c>
      <c r="AU195" s="253" t="s">
        <v>84</v>
      </c>
      <c r="AV195" s="14" t="s">
        <v>84</v>
      </c>
      <c r="AW195" s="14" t="s">
        <v>30</v>
      </c>
      <c r="AX195" s="14" t="s">
        <v>74</v>
      </c>
      <c r="AY195" s="253" t="s">
        <v>146</v>
      </c>
    </row>
    <row r="196" s="15" customFormat="1">
      <c r="A196" s="15"/>
      <c r="B196" s="254"/>
      <c r="C196" s="255"/>
      <c r="D196" s="234" t="s">
        <v>156</v>
      </c>
      <c r="E196" s="256" t="s">
        <v>1</v>
      </c>
      <c r="F196" s="257" t="s">
        <v>160</v>
      </c>
      <c r="G196" s="255"/>
      <c r="H196" s="258">
        <v>2</v>
      </c>
      <c r="I196" s="259"/>
      <c r="J196" s="255"/>
      <c r="K196" s="255"/>
      <c r="L196" s="260"/>
      <c r="M196" s="261"/>
      <c r="N196" s="262"/>
      <c r="O196" s="262"/>
      <c r="P196" s="262"/>
      <c r="Q196" s="262"/>
      <c r="R196" s="262"/>
      <c r="S196" s="262"/>
      <c r="T196" s="263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4" t="s">
        <v>156</v>
      </c>
      <c r="AU196" s="264" t="s">
        <v>84</v>
      </c>
      <c r="AV196" s="15" t="s">
        <v>152</v>
      </c>
      <c r="AW196" s="15" t="s">
        <v>30</v>
      </c>
      <c r="AX196" s="15" t="s">
        <v>82</v>
      </c>
      <c r="AY196" s="264" t="s">
        <v>146</v>
      </c>
    </row>
    <row r="197" s="2" customFormat="1" ht="33" customHeight="1">
      <c r="A197" s="39"/>
      <c r="B197" s="40"/>
      <c r="C197" s="219" t="s">
        <v>236</v>
      </c>
      <c r="D197" s="219" t="s">
        <v>148</v>
      </c>
      <c r="E197" s="220" t="s">
        <v>237</v>
      </c>
      <c r="F197" s="221" t="s">
        <v>238</v>
      </c>
      <c r="G197" s="222" t="s">
        <v>218</v>
      </c>
      <c r="H197" s="223">
        <v>87.040000000000006</v>
      </c>
      <c r="I197" s="224"/>
      <c r="J197" s="225">
        <f>ROUND(I197*H197,2)</f>
        <v>0</v>
      </c>
      <c r="K197" s="221" t="s">
        <v>33</v>
      </c>
      <c r="L197" s="45"/>
      <c r="M197" s="226" t="s">
        <v>1</v>
      </c>
      <c r="N197" s="227" t="s">
        <v>39</v>
      </c>
      <c r="O197" s="92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152</v>
      </c>
      <c r="AT197" s="230" t="s">
        <v>148</v>
      </c>
      <c r="AU197" s="230" t="s">
        <v>84</v>
      </c>
      <c r="AY197" s="18" t="s">
        <v>146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82</v>
      </c>
      <c r="BK197" s="231">
        <f>ROUND(I197*H197,2)</f>
        <v>0</v>
      </c>
      <c r="BL197" s="18" t="s">
        <v>152</v>
      </c>
      <c r="BM197" s="230" t="s">
        <v>239</v>
      </c>
    </row>
    <row r="198" s="13" customFormat="1">
      <c r="A198" s="13"/>
      <c r="B198" s="232"/>
      <c r="C198" s="233"/>
      <c r="D198" s="234" t="s">
        <v>156</v>
      </c>
      <c r="E198" s="235" t="s">
        <v>1</v>
      </c>
      <c r="F198" s="236" t="s">
        <v>230</v>
      </c>
      <c r="G198" s="233"/>
      <c r="H198" s="235" t="s">
        <v>1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2" t="s">
        <v>156</v>
      </c>
      <c r="AU198" s="242" t="s">
        <v>84</v>
      </c>
      <c r="AV198" s="13" t="s">
        <v>82</v>
      </c>
      <c r="AW198" s="13" t="s">
        <v>30</v>
      </c>
      <c r="AX198" s="13" t="s">
        <v>74</v>
      </c>
      <c r="AY198" s="242" t="s">
        <v>146</v>
      </c>
    </row>
    <row r="199" s="14" customFormat="1">
      <c r="A199" s="14"/>
      <c r="B199" s="243"/>
      <c r="C199" s="244"/>
      <c r="D199" s="234" t="s">
        <v>156</v>
      </c>
      <c r="E199" s="245" t="s">
        <v>1</v>
      </c>
      <c r="F199" s="246" t="s">
        <v>240</v>
      </c>
      <c r="G199" s="244"/>
      <c r="H199" s="247">
        <v>87.040000000000006</v>
      </c>
      <c r="I199" s="248"/>
      <c r="J199" s="244"/>
      <c r="K199" s="244"/>
      <c r="L199" s="249"/>
      <c r="M199" s="250"/>
      <c r="N199" s="251"/>
      <c r="O199" s="251"/>
      <c r="P199" s="251"/>
      <c r="Q199" s="251"/>
      <c r="R199" s="251"/>
      <c r="S199" s="251"/>
      <c r="T199" s="25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3" t="s">
        <v>156</v>
      </c>
      <c r="AU199" s="253" t="s">
        <v>84</v>
      </c>
      <c r="AV199" s="14" t="s">
        <v>84</v>
      </c>
      <c r="AW199" s="14" t="s">
        <v>30</v>
      </c>
      <c r="AX199" s="14" t="s">
        <v>74</v>
      </c>
      <c r="AY199" s="253" t="s">
        <v>146</v>
      </c>
    </row>
    <row r="200" s="15" customFormat="1">
      <c r="A200" s="15"/>
      <c r="B200" s="254"/>
      <c r="C200" s="255"/>
      <c r="D200" s="234" t="s">
        <v>156</v>
      </c>
      <c r="E200" s="256" t="s">
        <v>1</v>
      </c>
      <c r="F200" s="257" t="s">
        <v>160</v>
      </c>
      <c r="G200" s="255"/>
      <c r="H200" s="258">
        <v>87.040000000000006</v>
      </c>
      <c r="I200" s="259"/>
      <c r="J200" s="255"/>
      <c r="K200" s="255"/>
      <c r="L200" s="260"/>
      <c r="M200" s="261"/>
      <c r="N200" s="262"/>
      <c r="O200" s="262"/>
      <c r="P200" s="262"/>
      <c r="Q200" s="262"/>
      <c r="R200" s="262"/>
      <c r="S200" s="262"/>
      <c r="T200" s="263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64" t="s">
        <v>156</v>
      </c>
      <c r="AU200" s="264" t="s">
        <v>84</v>
      </c>
      <c r="AV200" s="15" t="s">
        <v>152</v>
      </c>
      <c r="AW200" s="15" t="s">
        <v>30</v>
      </c>
      <c r="AX200" s="15" t="s">
        <v>82</v>
      </c>
      <c r="AY200" s="264" t="s">
        <v>146</v>
      </c>
    </row>
    <row r="201" s="2" customFormat="1" ht="24.15" customHeight="1">
      <c r="A201" s="39"/>
      <c r="B201" s="40"/>
      <c r="C201" s="219" t="s">
        <v>198</v>
      </c>
      <c r="D201" s="219" t="s">
        <v>148</v>
      </c>
      <c r="E201" s="220" t="s">
        <v>241</v>
      </c>
      <c r="F201" s="221" t="s">
        <v>242</v>
      </c>
      <c r="G201" s="222" t="s">
        <v>218</v>
      </c>
      <c r="H201" s="223">
        <v>87.040000000000006</v>
      </c>
      <c r="I201" s="224"/>
      <c r="J201" s="225">
        <f>ROUND(I201*H201,2)</f>
        <v>0</v>
      </c>
      <c r="K201" s="221" t="s">
        <v>33</v>
      </c>
      <c r="L201" s="45"/>
      <c r="M201" s="226" t="s">
        <v>1</v>
      </c>
      <c r="N201" s="227" t="s">
        <v>39</v>
      </c>
      <c r="O201" s="92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152</v>
      </c>
      <c r="AT201" s="230" t="s">
        <v>148</v>
      </c>
      <c r="AU201" s="230" t="s">
        <v>84</v>
      </c>
      <c r="AY201" s="18" t="s">
        <v>146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82</v>
      </c>
      <c r="BK201" s="231">
        <f>ROUND(I201*H201,2)</f>
        <v>0</v>
      </c>
      <c r="BL201" s="18" t="s">
        <v>152</v>
      </c>
      <c r="BM201" s="230" t="s">
        <v>243</v>
      </c>
    </row>
    <row r="202" s="13" customFormat="1">
      <c r="A202" s="13"/>
      <c r="B202" s="232"/>
      <c r="C202" s="233"/>
      <c r="D202" s="234" t="s">
        <v>156</v>
      </c>
      <c r="E202" s="235" t="s">
        <v>1</v>
      </c>
      <c r="F202" s="236" t="s">
        <v>230</v>
      </c>
      <c r="G202" s="233"/>
      <c r="H202" s="235" t="s">
        <v>1</v>
      </c>
      <c r="I202" s="237"/>
      <c r="J202" s="233"/>
      <c r="K202" s="233"/>
      <c r="L202" s="238"/>
      <c r="M202" s="239"/>
      <c r="N202" s="240"/>
      <c r="O202" s="240"/>
      <c r="P202" s="240"/>
      <c r="Q202" s="240"/>
      <c r="R202" s="240"/>
      <c r="S202" s="240"/>
      <c r="T202" s="24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2" t="s">
        <v>156</v>
      </c>
      <c r="AU202" s="242" t="s">
        <v>84</v>
      </c>
      <c r="AV202" s="13" t="s">
        <v>82</v>
      </c>
      <c r="AW202" s="13" t="s">
        <v>30</v>
      </c>
      <c r="AX202" s="13" t="s">
        <v>74</v>
      </c>
      <c r="AY202" s="242" t="s">
        <v>146</v>
      </c>
    </row>
    <row r="203" s="14" customFormat="1">
      <c r="A203" s="14"/>
      <c r="B203" s="243"/>
      <c r="C203" s="244"/>
      <c r="D203" s="234" t="s">
        <v>156</v>
      </c>
      <c r="E203" s="245" t="s">
        <v>1</v>
      </c>
      <c r="F203" s="246" t="s">
        <v>231</v>
      </c>
      <c r="G203" s="244"/>
      <c r="H203" s="247">
        <v>87.040000000000006</v>
      </c>
      <c r="I203" s="248"/>
      <c r="J203" s="244"/>
      <c r="K203" s="244"/>
      <c r="L203" s="249"/>
      <c r="M203" s="250"/>
      <c r="N203" s="251"/>
      <c r="O203" s="251"/>
      <c r="P203" s="251"/>
      <c r="Q203" s="251"/>
      <c r="R203" s="251"/>
      <c r="S203" s="251"/>
      <c r="T203" s="25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3" t="s">
        <v>156</v>
      </c>
      <c r="AU203" s="253" t="s">
        <v>84</v>
      </c>
      <c r="AV203" s="14" t="s">
        <v>84</v>
      </c>
      <c r="AW203" s="14" t="s">
        <v>30</v>
      </c>
      <c r="AX203" s="14" t="s">
        <v>74</v>
      </c>
      <c r="AY203" s="253" t="s">
        <v>146</v>
      </c>
    </row>
    <row r="204" s="15" customFormat="1">
      <c r="A204" s="15"/>
      <c r="B204" s="254"/>
      <c r="C204" s="255"/>
      <c r="D204" s="234" t="s">
        <v>156</v>
      </c>
      <c r="E204" s="256" t="s">
        <v>1</v>
      </c>
      <c r="F204" s="257" t="s">
        <v>160</v>
      </c>
      <c r="G204" s="255"/>
      <c r="H204" s="258">
        <v>87.040000000000006</v>
      </c>
      <c r="I204" s="259"/>
      <c r="J204" s="255"/>
      <c r="K204" s="255"/>
      <c r="L204" s="260"/>
      <c r="M204" s="261"/>
      <c r="N204" s="262"/>
      <c r="O204" s="262"/>
      <c r="P204" s="262"/>
      <c r="Q204" s="262"/>
      <c r="R204" s="262"/>
      <c r="S204" s="262"/>
      <c r="T204" s="263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64" t="s">
        <v>156</v>
      </c>
      <c r="AU204" s="264" t="s">
        <v>84</v>
      </c>
      <c r="AV204" s="15" t="s">
        <v>152</v>
      </c>
      <c r="AW204" s="15" t="s">
        <v>30</v>
      </c>
      <c r="AX204" s="15" t="s">
        <v>82</v>
      </c>
      <c r="AY204" s="264" t="s">
        <v>146</v>
      </c>
    </row>
    <row r="205" s="2" customFormat="1" ht="24.15" customHeight="1">
      <c r="A205" s="39"/>
      <c r="B205" s="40"/>
      <c r="C205" s="219" t="s">
        <v>244</v>
      </c>
      <c r="D205" s="219" t="s">
        <v>148</v>
      </c>
      <c r="E205" s="220" t="s">
        <v>245</v>
      </c>
      <c r="F205" s="221" t="s">
        <v>246</v>
      </c>
      <c r="G205" s="222" t="s">
        <v>218</v>
      </c>
      <c r="H205" s="223">
        <v>2</v>
      </c>
      <c r="I205" s="224"/>
      <c r="J205" s="225">
        <f>ROUND(I205*H205,2)</f>
        <v>0</v>
      </c>
      <c r="K205" s="221" t="s">
        <v>33</v>
      </c>
      <c r="L205" s="45"/>
      <c r="M205" s="226" t="s">
        <v>1</v>
      </c>
      <c r="N205" s="227" t="s">
        <v>39</v>
      </c>
      <c r="O205" s="92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152</v>
      </c>
      <c r="AT205" s="230" t="s">
        <v>148</v>
      </c>
      <c r="AU205" s="230" t="s">
        <v>84</v>
      </c>
      <c r="AY205" s="18" t="s">
        <v>146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8" t="s">
        <v>82</v>
      </c>
      <c r="BK205" s="231">
        <f>ROUND(I205*H205,2)</f>
        <v>0</v>
      </c>
      <c r="BL205" s="18" t="s">
        <v>152</v>
      </c>
      <c r="BM205" s="230" t="s">
        <v>247</v>
      </c>
    </row>
    <row r="206" s="13" customFormat="1">
      <c r="A206" s="13"/>
      <c r="B206" s="232"/>
      <c r="C206" s="233"/>
      <c r="D206" s="234" t="s">
        <v>156</v>
      </c>
      <c r="E206" s="235" t="s">
        <v>1</v>
      </c>
      <c r="F206" s="236" t="s">
        <v>225</v>
      </c>
      <c r="G206" s="233"/>
      <c r="H206" s="235" t="s">
        <v>1</v>
      </c>
      <c r="I206" s="237"/>
      <c r="J206" s="233"/>
      <c r="K206" s="233"/>
      <c r="L206" s="238"/>
      <c r="M206" s="239"/>
      <c r="N206" s="240"/>
      <c r="O206" s="240"/>
      <c r="P206" s="240"/>
      <c r="Q206" s="240"/>
      <c r="R206" s="240"/>
      <c r="S206" s="240"/>
      <c r="T206" s="24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2" t="s">
        <v>156</v>
      </c>
      <c r="AU206" s="242" t="s">
        <v>84</v>
      </c>
      <c r="AV206" s="13" t="s">
        <v>82</v>
      </c>
      <c r="AW206" s="13" t="s">
        <v>30</v>
      </c>
      <c r="AX206" s="13" t="s">
        <v>74</v>
      </c>
      <c r="AY206" s="242" t="s">
        <v>146</v>
      </c>
    </row>
    <row r="207" s="14" customFormat="1">
      <c r="A207" s="14"/>
      <c r="B207" s="243"/>
      <c r="C207" s="244"/>
      <c r="D207" s="234" t="s">
        <v>156</v>
      </c>
      <c r="E207" s="245" t="s">
        <v>1</v>
      </c>
      <c r="F207" s="246" t="s">
        <v>226</v>
      </c>
      <c r="G207" s="244"/>
      <c r="H207" s="247">
        <v>2</v>
      </c>
      <c r="I207" s="248"/>
      <c r="J207" s="244"/>
      <c r="K207" s="244"/>
      <c r="L207" s="249"/>
      <c r="M207" s="250"/>
      <c r="N207" s="251"/>
      <c r="O207" s="251"/>
      <c r="P207" s="251"/>
      <c r="Q207" s="251"/>
      <c r="R207" s="251"/>
      <c r="S207" s="251"/>
      <c r="T207" s="25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3" t="s">
        <v>156</v>
      </c>
      <c r="AU207" s="253" t="s">
        <v>84</v>
      </c>
      <c r="AV207" s="14" t="s">
        <v>84</v>
      </c>
      <c r="AW207" s="14" t="s">
        <v>30</v>
      </c>
      <c r="AX207" s="14" t="s">
        <v>74</v>
      </c>
      <c r="AY207" s="253" t="s">
        <v>146</v>
      </c>
    </row>
    <row r="208" s="15" customFormat="1">
      <c r="A208" s="15"/>
      <c r="B208" s="254"/>
      <c r="C208" s="255"/>
      <c r="D208" s="234" t="s">
        <v>156</v>
      </c>
      <c r="E208" s="256" t="s">
        <v>1</v>
      </c>
      <c r="F208" s="257" t="s">
        <v>160</v>
      </c>
      <c r="G208" s="255"/>
      <c r="H208" s="258">
        <v>2</v>
      </c>
      <c r="I208" s="259"/>
      <c r="J208" s="255"/>
      <c r="K208" s="255"/>
      <c r="L208" s="260"/>
      <c r="M208" s="261"/>
      <c r="N208" s="262"/>
      <c r="O208" s="262"/>
      <c r="P208" s="262"/>
      <c r="Q208" s="262"/>
      <c r="R208" s="262"/>
      <c r="S208" s="262"/>
      <c r="T208" s="263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64" t="s">
        <v>156</v>
      </c>
      <c r="AU208" s="264" t="s">
        <v>84</v>
      </c>
      <c r="AV208" s="15" t="s">
        <v>152</v>
      </c>
      <c r="AW208" s="15" t="s">
        <v>30</v>
      </c>
      <c r="AX208" s="15" t="s">
        <v>82</v>
      </c>
      <c r="AY208" s="264" t="s">
        <v>146</v>
      </c>
    </row>
    <row r="209" s="2" customFormat="1" ht="21.75" customHeight="1">
      <c r="A209" s="39"/>
      <c r="B209" s="40"/>
      <c r="C209" s="219" t="s">
        <v>204</v>
      </c>
      <c r="D209" s="219" t="s">
        <v>148</v>
      </c>
      <c r="E209" s="220" t="s">
        <v>248</v>
      </c>
      <c r="F209" s="221" t="s">
        <v>249</v>
      </c>
      <c r="G209" s="222" t="s">
        <v>185</v>
      </c>
      <c r="H209" s="223">
        <v>39.177999999999997</v>
      </c>
      <c r="I209" s="224"/>
      <c r="J209" s="225">
        <f>ROUND(I209*H209,2)</f>
        <v>0</v>
      </c>
      <c r="K209" s="221" t="s">
        <v>33</v>
      </c>
      <c r="L209" s="45"/>
      <c r="M209" s="226" t="s">
        <v>1</v>
      </c>
      <c r="N209" s="227" t="s">
        <v>39</v>
      </c>
      <c r="O209" s="92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152</v>
      </c>
      <c r="AT209" s="230" t="s">
        <v>148</v>
      </c>
      <c r="AU209" s="230" t="s">
        <v>84</v>
      </c>
      <c r="AY209" s="18" t="s">
        <v>146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8" t="s">
        <v>82</v>
      </c>
      <c r="BK209" s="231">
        <f>ROUND(I209*H209,2)</f>
        <v>0</v>
      </c>
      <c r="BL209" s="18" t="s">
        <v>152</v>
      </c>
      <c r="BM209" s="230" t="s">
        <v>250</v>
      </c>
    </row>
    <row r="210" s="13" customFormat="1">
      <c r="A210" s="13"/>
      <c r="B210" s="232"/>
      <c r="C210" s="233"/>
      <c r="D210" s="234" t="s">
        <v>156</v>
      </c>
      <c r="E210" s="235" t="s">
        <v>1</v>
      </c>
      <c r="F210" s="236" t="s">
        <v>251</v>
      </c>
      <c r="G210" s="233"/>
      <c r="H210" s="235" t="s">
        <v>1</v>
      </c>
      <c r="I210" s="237"/>
      <c r="J210" s="233"/>
      <c r="K210" s="233"/>
      <c r="L210" s="238"/>
      <c r="M210" s="239"/>
      <c r="N210" s="240"/>
      <c r="O210" s="240"/>
      <c r="P210" s="240"/>
      <c r="Q210" s="240"/>
      <c r="R210" s="240"/>
      <c r="S210" s="240"/>
      <c r="T210" s="24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2" t="s">
        <v>156</v>
      </c>
      <c r="AU210" s="242" t="s">
        <v>84</v>
      </c>
      <c r="AV210" s="13" t="s">
        <v>82</v>
      </c>
      <c r="AW210" s="13" t="s">
        <v>30</v>
      </c>
      <c r="AX210" s="13" t="s">
        <v>74</v>
      </c>
      <c r="AY210" s="242" t="s">
        <v>146</v>
      </c>
    </row>
    <row r="211" s="14" customFormat="1">
      <c r="A211" s="14"/>
      <c r="B211" s="243"/>
      <c r="C211" s="244"/>
      <c r="D211" s="234" t="s">
        <v>156</v>
      </c>
      <c r="E211" s="245" t="s">
        <v>1</v>
      </c>
      <c r="F211" s="246" t="s">
        <v>252</v>
      </c>
      <c r="G211" s="244"/>
      <c r="H211" s="247">
        <v>0.88</v>
      </c>
      <c r="I211" s="248"/>
      <c r="J211" s="244"/>
      <c r="K211" s="244"/>
      <c r="L211" s="249"/>
      <c r="M211" s="250"/>
      <c r="N211" s="251"/>
      <c r="O211" s="251"/>
      <c r="P211" s="251"/>
      <c r="Q211" s="251"/>
      <c r="R211" s="251"/>
      <c r="S211" s="251"/>
      <c r="T211" s="252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3" t="s">
        <v>156</v>
      </c>
      <c r="AU211" s="253" t="s">
        <v>84</v>
      </c>
      <c r="AV211" s="14" t="s">
        <v>84</v>
      </c>
      <c r="AW211" s="14" t="s">
        <v>30</v>
      </c>
      <c r="AX211" s="14" t="s">
        <v>74</v>
      </c>
      <c r="AY211" s="253" t="s">
        <v>146</v>
      </c>
    </row>
    <row r="212" s="14" customFormat="1">
      <c r="A212" s="14"/>
      <c r="B212" s="243"/>
      <c r="C212" s="244"/>
      <c r="D212" s="234" t="s">
        <v>156</v>
      </c>
      <c r="E212" s="245" t="s">
        <v>1</v>
      </c>
      <c r="F212" s="246" t="s">
        <v>253</v>
      </c>
      <c r="G212" s="244"/>
      <c r="H212" s="247">
        <v>38.298000000000002</v>
      </c>
      <c r="I212" s="248"/>
      <c r="J212" s="244"/>
      <c r="K212" s="244"/>
      <c r="L212" s="249"/>
      <c r="M212" s="250"/>
      <c r="N212" s="251"/>
      <c r="O212" s="251"/>
      <c r="P212" s="251"/>
      <c r="Q212" s="251"/>
      <c r="R212" s="251"/>
      <c r="S212" s="251"/>
      <c r="T212" s="25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3" t="s">
        <v>156</v>
      </c>
      <c r="AU212" s="253" t="s">
        <v>84</v>
      </c>
      <c r="AV212" s="14" t="s">
        <v>84</v>
      </c>
      <c r="AW212" s="14" t="s">
        <v>30</v>
      </c>
      <c r="AX212" s="14" t="s">
        <v>74</v>
      </c>
      <c r="AY212" s="253" t="s">
        <v>146</v>
      </c>
    </row>
    <row r="213" s="15" customFormat="1">
      <c r="A213" s="15"/>
      <c r="B213" s="254"/>
      <c r="C213" s="255"/>
      <c r="D213" s="234" t="s">
        <v>156</v>
      </c>
      <c r="E213" s="256" t="s">
        <v>1</v>
      </c>
      <c r="F213" s="257" t="s">
        <v>160</v>
      </c>
      <c r="G213" s="255"/>
      <c r="H213" s="258">
        <v>39.178000000000004</v>
      </c>
      <c r="I213" s="259"/>
      <c r="J213" s="255"/>
      <c r="K213" s="255"/>
      <c r="L213" s="260"/>
      <c r="M213" s="261"/>
      <c r="N213" s="262"/>
      <c r="O213" s="262"/>
      <c r="P213" s="262"/>
      <c r="Q213" s="262"/>
      <c r="R213" s="262"/>
      <c r="S213" s="262"/>
      <c r="T213" s="263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64" t="s">
        <v>156</v>
      </c>
      <c r="AU213" s="264" t="s">
        <v>84</v>
      </c>
      <c r="AV213" s="15" t="s">
        <v>152</v>
      </c>
      <c r="AW213" s="15" t="s">
        <v>30</v>
      </c>
      <c r="AX213" s="15" t="s">
        <v>82</v>
      </c>
      <c r="AY213" s="264" t="s">
        <v>146</v>
      </c>
    </row>
    <row r="214" s="2" customFormat="1" ht="24.15" customHeight="1">
      <c r="A214" s="39"/>
      <c r="B214" s="40"/>
      <c r="C214" s="219" t="s">
        <v>7</v>
      </c>
      <c r="D214" s="219" t="s">
        <v>148</v>
      </c>
      <c r="E214" s="220" t="s">
        <v>254</v>
      </c>
      <c r="F214" s="221" t="s">
        <v>255</v>
      </c>
      <c r="G214" s="222" t="s">
        <v>185</v>
      </c>
      <c r="H214" s="223">
        <v>548.49199999999996</v>
      </c>
      <c r="I214" s="224"/>
      <c r="J214" s="225">
        <f>ROUND(I214*H214,2)</f>
        <v>0</v>
      </c>
      <c r="K214" s="221" t="s">
        <v>33</v>
      </c>
      <c r="L214" s="45"/>
      <c r="M214" s="226" t="s">
        <v>1</v>
      </c>
      <c r="N214" s="227" t="s">
        <v>39</v>
      </c>
      <c r="O214" s="92"/>
      <c r="P214" s="228">
        <f>O214*H214</f>
        <v>0</v>
      </c>
      <c r="Q214" s="228">
        <v>0</v>
      </c>
      <c r="R214" s="228">
        <f>Q214*H214</f>
        <v>0</v>
      </c>
      <c r="S214" s="228">
        <v>0</v>
      </c>
      <c r="T214" s="22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0" t="s">
        <v>152</v>
      </c>
      <c r="AT214" s="230" t="s">
        <v>148</v>
      </c>
      <c r="AU214" s="230" t="s">
        <v>84</v>
      </c>
      <c r="AY214" s="18" t="s">
        <v>146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8" t="s">
        <v>82</v>
      </c>
      <c r="BK214" s="231">
        <f>ROUND(I214*H214,2)</f>
        <v>0</v>
      </c>
      <c r="BL214" s="18" t="s">
        <v>152</v>
      </c>
      <c r="BM214" s="230" t="s">
        <v>256</v>
      </c>
    </row>
    <row r="215" s="14" customFormat="1">
      <c r="A215" s="14"/>
      <c r="B215" s="243"/>
      <c r="C215" s="244"/>
      <c r="D215" s="234" t="s">
        <v>156</v>
      </c>
      <c r="E215" s="245" t="s">
        <v>1</v>
      </c>
      <c r="F215" s="246" t="s">
        <v>257</v>
      </c>
      <c r="G215" s="244"/>
      <c r="H215" s="247">
        <v>548.49199999999996</v>
      </c>
      <c r="I215" s="248"/>
      <c r="J215" s="244"/>
      <c r="K215" s="244"/>
      <c r="L215" s="249"/>
      <c r="M215" s="250"/>
      <c r="N215" s="251"/>
      <c r="O215" s="251"/>
      <c r="P215" s="251"/>
      <c r="Q215" s="251"/>
      <c r="R215" s="251"/>
      <c r="S215" s="251"/>
      <c r="T215" s="25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3" t="s">
        <v>156</v>
      </c>
      <c r="AU215" s="253" t="s">
        <v>84</v>
      </c>
      <c r="AV215" s="14" t="s">
        <v>84</v>
      </c>
      <c r="AW215" s="14" t="s">
        <v>30</v>
      </c>
      <c r="AX215" s="14" t="s">
        <v>74</v>
      </c>
      <c r="AY215" s="253" t="s">
        <v>146</v>
      </c>
    </row>
    <row r="216" s="15" customFormat="1">
      <c r="A216" s="15"/>
      <c r="B216" s="254"/>
      <c r="C216" s="255"/>
      <c r="D216" s="234" t="s">
        <v>156</v>
      </c>
      <c r="E216" s="256" t="s">
        <v>1</v>
      </c>
      <c r="F216" s="257" t="s">
        <v>160</v>
      </c>
      <c r="G216" s="255"/>
      <c r="H216" s="258">
        <v>548.49199999999996</v>
      </c>
      <c r="I216" s="259"/>
      <c r="J216" s="255"/>
      <c r="K216" s="255"/>
      <c r="L216" s="260"/>
      <c r="M216" s="261"/>
      <c r="N216" s="262"/>
      <c r="O216" s="262"/>
      <c r="P216" s="262"/>
      <c r="Q216" s="262"/>
      <c r="R216" s="262"/>
      <c r="S216" s="262"/>
      <c r="T216" s="263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4" t="s">
        <v>156</v>
      </c>
      <c r="AU216" s="264" t="s">
        <v>84</v>
      </c>
      <c r="AV216" s="15" t="s">
        <v>152</v>
      </c>
      <c r="AW216" s="15" t="s">
        <v>30</v>
      </c>
      <c r="AX216" s="15" t="s">
        <v>82</v>
      </c>
      <c r="AY216" s="264" t="s">
        <v>146</v>
      </c>
    </row>
    <row r="217" s="2" customFormat="1" ht="21.75" customHeight="1">
      <c r="A217" s="39"/>
      <c r="B217" s="40"/>
      <c r="C217" s="219" t="s">
        <v>209</v>
      </c>
      <c r="D217" s="219" t="s">
        <v>148</v>
      </c>
      <c r="E217" s="220" t="s">
        <v>258</v>
      </c>
      <c r="F217" s="221" t="s">
        <v>259</v>
      </c>
      <c r="G217" s="222" t="s">
        <v>185</v>
      </c>
      <c r="H217" s="223">
        <v>0.27300000000000002</v>
      </c>
      <c r="I217" s="224"/>
      <c r="J217" s="225">
        <f>ROUND(I217*H217,2)</f>
        <v>0</v>
      </c>
      <c r="K217" s="221" t="s">
        <v>33</v>
      </c>
      <c r="L217" s="45"/>
      <c r="M217" s="226" t="s">
        <v>1</v>
      </c>
      <c r="N217" s="227" t="s">
        <v>39</v>
      </c>
      <c r="O217" s="92"/>
      <c r="P217" s="228">
        <f>O217*H217</f>
        <v>0</v>
      </c>
      <c r="Q217" s="228">
        <v>0</v>
      </c>
      <c r="R217" s="228">
        <f>Q217*H217</f>
        <v>0</v>
      </c>
      <c r="S217" s="228">
        <v>0</v>
      </c>
      <c r="T217" s="22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0" t="s">
        <v>152</v>
      </c>
      <c r="AT217" s="230" t="s">
        <v>148</v>
      </c>
      <c r="AU217" s="230" t="s">
        <v>84</v>
      </c>
      <c r="AY217" s="18" t="s">
        <v>146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8" t="s">
        <v>82</v>
      </c>
      <c r="BK217" s="231">
        <f>ROUND(I217*H217,2)</f>
        <v>0</v>
      </c>
      <c r="BL217" s="18" t="s">
        <v>152</v>
      </c>
      <c r="BM217" s="230" t="s">
        <v>260</v>
      </c>
    </row>
    <row r="218" s="13" customFormat="1">
      <c r="A218" s="13"/>
      <c r="B218" s="232"/>
      <c r="C218" s="233"/>
      <c r="D218" s="234" t="s">
        <v>156</v>
      </c>
      <c r="E218" s="235" t="s">
        <v>1</v>
      </c>
      <c r="F218" s="236" t="s">
        <v>261</v>
      </c>
      <c r="G218" s="233"/>
      <c r="H218" s="235" t="s">
        <v>1</v>
      </c>
      <c r="I218" s="237"/>
      <c r="J218" s="233"/>
      <c r="K218" s="233"/>
      <c r="L218" s="238"/>
      <c r="M218" s="239"/>
      <c r="N218" s="240"/>
      <c r="O218" s="240"/>
      <c r="P218" s="240"/>
      <c r="Q218" s="240"/>
      <c r="R218" s="240"/>
      <c r="S218" s="240"/>
      <c r="T218" s="24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2" t="s">
        <v>156</v>
      </c>
      <c r="AU218" s="242" t="s">
        <v>84</v>
      </c>
      <c r="AV218" s="13" t="s">
        <v>82</v>
      </c>
      <c r="AW218" s="13" t="s">
        <v>30</v>
      </c>
      <c r="AX218" s="13" t="s">
        <v>74</v>
      </c>
      <c r="AY218" s="242" t="s">
        <v>146</v>
      </c>
    </row>
    <row r="219" s="13" customFormat="1">
      <c r="A219" s="13"/>
      <c r="B219" s="232"/>
      <c r="C219" s="233"/>
      <c r="D219" s="234" t="s">
        <v>156</v>
      </c>
      <c r="E219" s="235" t="s">
        <v>1</v>
      </c>
      <c r="F219" s="236" t="s">
        <v>262</v>
      </c>
      <c r="G219" s="233"/>
      <c r="H219" s="235" t="s">
        <v>1</v>
      </c>
      <c r="I219" s="237"/>
      <c r="J219" s="233"/>
      <c r="K219" s="233"/>
      <c r="L219" s="238"/>
      <c r="M219" s="239"/>
      <c r="N219" s="240"/>
      <c r="O219" s="240"/>
      <c r="P219" s="240"/>
      <c r="Q219" s="240"/>
      <c r="R219" s="240"/>
      <c r="S219" s="240"/>
      <c r="T219" s="24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2" t="s">
        <v>156</v>
      </c>
      <c r="AU219" s="242" t="s">
        <v>84</v>
      </c>
      <c r="AV219" s="13" t="s">
        <v>82</v>
      </c>
      <c r="AW219" s="13" t="s">
        <v>30</v>
      </c>
      <c r="AX219" s="13" t="s">
        <v>74</v>
      </c>
      <c r="AY219" s="242" t="s">
        <v>146</v>
      </c>
    </row>
    <row r="220" s="14" customFormat="1">
      <c r="A220" s="14"/>
      <c r="B220" s="243"/>
      <c r="C220" s="244"/>
      <c r="D220" s="234" t="s">
        <v>156</v>
      </c>
      <c r="E220" s="245" t="s">
        <v>1</v>
      </c>
      <c r="F220" s="246" t="s">
        <v>263</v>
      </c>
      <c r="G220" s="244"/>
      <c r="H220" s="247">
        <v>0.27300000000000002</v>
      </c>
      <c r="I220" s="248"/>
      <c r="J220" s="244"/>
      <c r="K220" s="244"/>
      <c r="L220" s="249"/>
      <c r="M220" s="250"/>
      <c r="N220" s="251"/>
      <c r="O220" s="251"/>
      <c r="P220" s="251"/>
      <c r="Q220" s="251"/>
      <c r="R220" s="251"/>
      <c r="S220" s="251"/>
      <c r="T220" s="252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3" t="s">
        <v>156</v>
      </c>
      <c r="AU220" s="253" t="s">
        <v>84</v>
      </c>
      <c r="AV220" s="14" t="s">
        <v>84</v>
      </c>
      <c r="AW220" s="14" t="s">
        <v>30</v>
      </c>
      <c r="AX220" s="14" t="s">
        <v>74</v>
      </c>
      <c r="AY220" s="253" t="s">
        <v>146</v>
      </c>
    </row>
    <row r="221" s="15" customFormat="1">
      <c r="A221" s="15"/>
      <c r="B221" s="254"/>
      <c r="C221" s="255"/>
      <c r="D221" s="234" t="s">
        <v>156</v>
      </c>
      <c r="E221" s="256" t="s">
        <v>1</v>
      </c>
      <c r="F221" s="257" t="s">
        <v>160</v>
      </c>
      <c r="G221" s="255"/>
      <c r="H221" s="258">
        <v>0.27300000000000002</v>
      </c>
      <c r="I221" s="259"/>
      <c r="J221" s="255"/>
      <c r="K221" s="255"/>
      <c r="L221" s="260"/>
      <c r="M221" s="261"/>
      <c r="N221" s="262"/>
      <c r="O221" s="262"/>
      <c r="P221" s="262"/>
      <c r="Q221" s="262"/>
      <c r="R221" s="262"/>
      <c r="S221" s="262"/>
      <c r="T221" s="263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64" t="s">
        <v>156</v>
      </c>
      <c r="AU221" s="264" t="s">
        <v>84</v>
      </c>
      <c r="AV221" s="15" t="s">
        <v>152</v>
      </c>
      <c r="AW221" s="15" t="s">
        <v>30</v>
      </c>
      <c r="AX221" s="15" t="s">
        <v>82</v>
      </c>
      <c r="AY221" s="264" t="s">
        <v>146</v>
      </c>
    </row>
    <row r="222" s="2" customFormat="1" ht="24.15" customHeight="1">
      <c r="A222" s="39"/>
      <c r="B222" s="40"/>
      <c r="C222" s="219" t="s">
        <v>264</v>
      </c>
      <c r="D222" s="219" t="s">
        <v>148</v>
      </c>
      <c r="E222" s="220" t="s">
        <v>265</v>
      </c>
      <c r="F222" s="221" t="s">
        <v>266</v>
      </c>
      <c r="G222" s="222" t="s">
        <v>185</v>
      </c>
      <c r="H222" s="223">
        <v>3.8220000000000001</v>
      </c>
      <c r="I222" s="224"/>
      <c r="J222" s="225">
        <f>ROUND(I222*H222,2)</f>
        <v>0</v>
      </c>
      <c r="K222" s="221" t="s">
        <v>33</v>
      </c>
      <c r="L222" s="45"/>
      <c r="M222" s="226" t="s">
        <v>1</v>
      </c>
      <c r="N222" s="227" t="s">
        <v>39</v>
      </c>
      <c r="O222" s="92"/>
      <c r="P222" s="228">
        <f>O222*H222</f>
        <v>0</v>
      </c>
      <c r="Q222" s="228">
        <v>0</v>
      </c>
      <c r="R222" s="228">
        <f>Q222*H222</f>
        <v>0</v>
      </c>
      <c r="S222" s="228">
        <v>0</v>
      </c>
      <c r="T222" s="22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152</v>
      </c>
      <c r="AT222" s="230" t="s">
        <v>148</v>
      </c>
      <c r="AU222" s="230" t="s">
        <v>84</v>
      </c>
      <c r="AY222" s="18" t="s">
        <v>146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8" t="s">
        <v>82</v>
      </c>
      <c r="BK222" s="231">
        <f>ROUND(I222*H222,2)</f>
        <v>0</v>
      </c>
      <c r="BL222" s="18" t="s">
        <v>152</v>
      </c>
      <c r="BM222" s="230" t="s">
        <v>267</v>
      </c>
    </row>
    <row r="223" s="14" customFormat="1">
      <c r="A223" s="14"/>
      <c r="B223" s="243"/>
      <c r="C223" s="244"/>
      <c r="D223" s="234" t="s">
        <v>156</v>
      </c>
      <c r="E223" s="245" t="s">
        <v>1</v>
      </c>
      <c r="F223" s="246" t="s">
        <v>268</v>
      </c>
      <c r="G223" s="244"/>
      <c r="H223" s="247">
        <v>3.8220000000000001</v>
      </c>
      <c r="I223" s="248"/>
      <c r="J223" s="244"/>
      <c r="K223" s="244"/>
      <c r="L223" s="249"/>
      <c r="M223" s="250"/>
      <c r="N223" s="251"/>
      <c r="O223" s="251"/>
      <c r="P223" s="251"/>
      <c r="Q223" s="251"/>
      <c r="R223" s="251"/>
      <c r="S223" s="251"/>
      <c r="T223" s="25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3" t="s">
        <v>156</v>
      </c>
      <c r="AU223" s="253" t="s">
        <v>84</v>
      </c>
      <c r="AV223" s="14" t="s">
        <v>84</v>
      </c>
      <c r="AW223" s="14" t="s">
        <v>30</v>
      </c>
      <c r="AX223" s="14" t="s">
        <v>74</v>
      </c>
      <c r="AY223" s="253" t="s">
        <v>146</v>
      </c>
    </row>
    <row r="224" s="15" customFormat="1">
      <c r="A224" s="15"/>
      <c r="B224" s="254"/>
      <c r="C224" s="255"/>
      <c r="D224" s="234" t="s">
        <v>156</v>
      </c>
      <c r="E224" s="256" t="s">
        <v>1</v>
      </c>
      <c r="F224" s="257" t="s">
        <v>160</v>
      </c>
      <c r="G224" s="255"/>
      <c r="H224" s="258">
        <v>3.8220000000000001</v>
      </c>
      <c r="I224" s="259"/>
      <c r="J224" s="255"/>
      <c r="K224" s="255"/>
      <c r="L224" s="260"/>
      <c r="M224" s="261"/>
      <c r="N224" s="262"/>
      <c r="O224" s="262"/>
      <c r="P224" s="262"/>
      <c r="Q224" s="262"/>
      <c r="R224" s="262"/>
      <c r="S224" s="262"/>
      <c r="T224" s="263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64" t="s">
        <v>156</v>
      </c>
      <c r="AU224" s="264" t="s">
        <v>84</v>
      </c>
      <c r="AV224" s="15" t="s">
        <v>152</v>
      </c>
      <c r="AW224" s="15" t="s">
        <v>30</v>
      </c>
      <c r="AX224" s="15" t="s">
        <v>82</v>
      </c>
      <c r="AY224" s="264" t="s">
        <v>146</v>
      </c>
    </row>
    <row r="225" s="2" customFormat="1" ht="24.15" customHeight="1">
      <c r="A225" s="39"/>
      <c r="B225" s="40"/>
      <c r="C225" s="219" t="s">
        <v>213</v>
      </c>
      <c r="D225" s="219" t="s">
        <v>148</v>
      </c>
      <c r="E225" s="220" t="s">
        <v>269</v>
      </c>
      <c r="F225" s="221" t="s">
        <v>270</v>
      </c>
      <c r="G225" s="222" t="s">
        <v>185</v>
      </c>
      <c r="H225" s="223">
        <v>39.451000000000001</v>
      </c>
      <c r="I225" s="224"/>
      <c r="J225" s="225">
        <f>ROUND(I225*H225,2)</f>
        <v>0</v>
      </c>
      <c r="K225" s="221" t="s">
        <v>33</v>
      </c>
      <c r="L225" s="45"/>
      <c r="M225" s="226" t="s">
        <v>1</v>
      </c>
      <c r="N225" s="227" t="s">
        <v>39</v>
      </c>
      <c r="O225" s="92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0" t="s">
        <v>152</v>
      </c>
      <c r="AT225" s="230" t="s">
        <v>148</v>
      </c>
      <c r="AU225" s="230" t="s">
        <v>84</v>
      </c>
      <c r="AY225" s="18" t="s">
        <v>146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8" t="s">
        <v>82</v>
      </c>
      <c r="BK225" s="231">
        <f>ROUND(I225*H225,2)</f>
        <v>0</v>
      </c>
      <c r="BL225" s="18" t="s">
        <v>152</v>
      </c>
      <c r="BM225" s="230" t="s">
        <v>271</v>
      </c>
    </row>
    <row r="226" s="14" customFormat="1">
      <c r="A226" s="14"/>
      <c r="B226" s="243"/>
      <c r="C226" s="244"/>
      <c r="D226" s="234" t="s">
        <v>156</v>
      </c>
      <c r="E226" s="245" t="s">
        <v>1</v>
      </c>
      <c r="F226" s="246" t="s">
        <v>272</v>
      </c>
      <c r="G226" s="244"/>
      <c r="H226" s="247">
        <v>39.451000000000001</v>
      </c>
      <c r="I226" s="248"/>
      <c r="J226" s="244"/>
      <c r="K226" s="244"/>
      <c r="L226" s="249"/>
      <c r="M226" s="250"/>
      <c r="N226" s="251"/>
      <c r="O226" s="251"/>
      <c r="P226" s="251"/>
      <c r="Q226" s="251"/>
      <c r="R226" s="251"/>
      <c r="S226" s="251"/>
      <c r="T226" s="25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3" t="s">
        <v>156</v>
      </c>
      <c r="AU226" s="253" t="s">
        <v>84</v>
      </c>
      <c r="AV226" s="14" t="s">
        <v>84</v>
      </c>
      <c r="AW226" s="14" t="s">
        <v>30</v>
      </c>
      <c r="AX226" s="14" t="s">
        <v>74</v>
      </c>
      <c r="AY226" s="253" t="s">
        <v>146</v>
      </c>
    </row>
    <row r="227" s="15" customFormat="1">
      <c r="A227" s="15"/>
      <c r="B227" s="254"/>
      <c r="C227" s="255"/>
      <c r="D227" s="234" t="s">
        <v>156</v>
      </c>
      <c r="E227" s="256" t="s">
        <v>1</v>
      </c>
      <c r="F227" s="257" t="s">
        <v>160</v>
      </c>
      <c r="G227" s="255"/>
      <c r="H227" s="258">
        <v>39.451000000000001</v>
      </c>
      <c r="I227" s="259"/>
      <c r="J227" s="255"/>
      <c r="K227" s="255"/>
      <c r="L227" s="260"/>
      <c r="M227" s="261"/>
      <c r="N227" s="262"/>
      <c r="O227" s="262"/>
      <c r="P227" s="262"/>
      <c r="Q227" s="262"/>
      <c r="R227" s="262"/>
      <c r="S227" s="262"/>
      <c r="T227" s="263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64" t="s">
        <v>156</v>
      </c>
      <c r="AU227" s="264" t="s">
        <v>84</v>
      </c>
      <c r="AV227" s="15" t="s">
        <v>152</v>
      </c>
      <c r="AW227" s="15" t="s">
        <v>30</v>
      </c>
      <c r="AX227" s="15" t="s">
        <v>82</v>
      </c>
      <c r="AY227" s="264" t="s">
        <v>146</v>
      </c>
    </row>
    <row r="228" s="2" customFormat="1" ht="33" customHeight="1">
      <c r="A228" s="39"/>
      <c r="B228" s="40"/>
      <c r="C228" s="219" t="s">
        <v>273</v>
      </c>
      <c r="D228" s="219" t="s">
        <v>148</v>
      </c>
      <c r="E228" s="220" t="s">
        <v>274</v>
      </c>
      <c r="F228" s="221" t="s">
        <v>275</v>
      </c>
      <c r="G228" s="222" t="s">
        <v>185</v>
      </c>
      <c r="H228" s="223">
        <v>0.27300000000000002</v>
      </c>
      <c r="I228" s="224"/>
      <c r="J228" s="225">
        <f>ROUND(I228*H228,2)</f>
        <v>0</v>
      </c>
      <c r="K228" s="221" t="s">
        <v>33</v>
      </c>
      <c r="L228" s="45"/>
      <c r="M228" s="226" t="s">
        <v>1</v>
      </c>
      <c r="N228" s="227" t="s">
        <v>39</v>
      </c>
      <c r="O228" s="92"/>
      <c r="P228" s="228">
        <f>O228*H228</f>
        <v>0</v>
      </c>
      <c r="Q228" s="228">
        <v>0</v>
      </c>
      <c r="R228" s="228">
        <f>Q228*H228</f>
        <v>0</v>
      </c>
      <c r="S228" s="228">
        <v>0</v>
      </c>
      <c r="T228" s="22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0" t="s">
        <v>152</v>
      </c>
      <c r="AT228" s="230" t="s">
        <v>148</v>
      </c>
      <c r="AU228" s="230" t="s">
        <v>84</v>
      </c>
      <c r="AY228" s="18" t="s">
        <v>146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8" t="s">
        <v>82</v>
      </c>
      <c r="BK228" s="231">
        <f>ROUND(I228*H228,2)</f>
        <v>0</v>
      </c>
      <c r="BL228" s="18" t="s">
        <v>152</v>
      </c>
      <c r="BM228" s="230" t="s">
        <v>276</v>
      </c>
    </row>
    <row r="229" s="13" customFormat="1">
      <c r="A229" s="13"/>
      <c r="B229" s="232"/>
      <c r="C229" s="233"/>
      <c r="D229" s="234" t="s">
        <v>156</v>
      </c>
      <c r="E229" s="235" t="s">
        <v>1</v>
      </c>
      <c r="F229" s="236" t="s">
        <v>261</v>
      </c>
      <c r="G229" s="233"/>
      <c r="H229" s="235" t="s">
        <v>1</v>
      </c>
      <c r="I229" s="237"/>
      <c r="J229" s="233"/>
      <c r="K229" s="233"/>
      <c r="L229" s="238"/>
      <c r="M229" s="239"/>
      <c r="N229" s="240"/>
      <c r="O229" s="240"/>
      <c r="P229" s="240"/>
      <c r="Q229" s="240"/>
      <c r="R229" s="240"/>
      <c r="S229" s="240"/>
      <c r="T229" s="24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2" t="s">
        <v>156</v>
      </c>
      <c r="AU229" s="242" t="s">
        <v>84</v>
      </c>
      <c r="AV229" s="13" t="s">
        <v>82</v>
      </c>
      <c r="AW229" s="13" t="s">
        <v>30</v>
      </c>
      <c r="AX229" s="13" t="s">
        <v>74</v>
      </c>
      <c r="AY229" s="242" t="s">
        <v>146</v>
      </c>
    </row>
    <row r="230" s="13" customFormat="1">
      <c r="A230" s="13"/>
      <c r="B230" s="232"/>
      <c r="C230" s="233"/>
      <c r="D230" s="234" t="s">
        <v>156</v>
      </c>
      <c r="E230" s="235" t="s">
        <v>1</v>
      </c>
      <c r="F230" s="236" t="s">
        <v>262</v>
      </c>
      <c r="G230" s="233"/>
      <c r="H230" s="235" t="s">
        <v>1</v>
      </c>
      <c r="I230" s="237"/>
      <c r="J230" s="233"/>
      <c r="K230" s="233"/>
      <c r="L230" s="238"/>
      <c r="M230" s="239"/>
      <c r="N230" s="240"/>
      <c r="O230" s="240"/>
      <c r="P230" s="240"/>
      <c r="Q230" s="240"/>
      <c r="R230" s="240"/>
      <c r="S230" s="240"/>
      <c r="T230" s="24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2" t="s">
        <v>156</v>
      </c>
      <c r="AU230" s="242" t="s">
        <v>84</v>
      </c>
      <c r="AV230" s="13" t="s">
        <v>82</v>
      </c>
      <c r="AW230" s="13" t="s">
        <v>30</v>
      </c>
      <c r="AX230" s="13" t="s">
        <v>74</v>
      </c>
      <c r="AY230" s="242" t="s">
        <v>146</v>
      </c>
    </row>
    <row r="231" s="14" customFormat="1">
      <c r="A231" s="14"/>
      <c r="B231" s="243"/>
      <c r="C231" s="244"/>
      <c r="D231" s="234" t="s">
        <v>156</v>
      </c>
      <c r="E231" s="245" t="s">
        <v>1</v>
      </c>
      <c r="F231" s="246" t="s">
        <v>263</v>
      </c>
      <c r="G231" s="244"/>
      <c r="H231" s="247">
        <v>0.27300000000000002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3" t="s">
        <v>156</v>
      </c>
      <c r="AU231" s="253" t="s">
        <v>84</v>
      </c>
      <c r="AV231" s="14" t="s">
        <v>84</v>
      </c>
      <c r="AW231" s="14" t="s">
        <v>30</v>
      </c>
      <c r="AX231" s="14" t="s">
        <v>74</v>
      </c>
      <c r="AY231" s="253" t="s">
        <v>146</v>
      </c>
    </row>
    <row r="232" s="15" customFormat="1">
      <c r="A232" s="15"/>
      <c r="B232" s="254"/>
      <c r="C232" s="255"/>
      <c r="D232" s="234" t="s">
        <v>156</v>
      </c>
      <c r="E232" s="256" t="s">
        <v>1</v>
      </c>
      <c r="F232" s="257" t="s">
        <v>160</v>
      </c>
      <c r="G232" s="255"/>
      <c r="H232" s="258">
        <v>0.27300000000000002</v>
      </c>
      <c r="I232" s="259"/>
      <c r="J232" s="255"/>
      <c r="K232" s="255"/>
      <c r="L232" s="260"/>
      <c r="M232" s="261"/>
      <c r="N232" s="262"/>
      <c r="O232" s="262"/>
      <c r="P232" s="262"/>
      <c r="Q232" s="262"/>
      <c r="R232" s="262"/>
      <c r="S232" s="262"/>
      <c r="T232" s="263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4" t="s">
        <v>156</v>
      </c>
      <c r="AU232" s="264" t="s">
        <v>84</v>
      </c>
      <c r="AV232" s="15" t="s">
        <v>152</v>
      </c>
      <c r="AW232" s="15" t="s">
        <v>30</v>
      </c>
      <c r="AX232" s="15" t="s">
        <v>82</v>
      </c>
      <c r="AY232" s="264" t="s">
        <v>146</v>
      </c>
    </row>
    <row r="233" s="2" customFormat="1" ht="24.15" customHeight="1">
      <c r="A233" s="39"/>
      <c r="B233" s="40"/>
      <c r="C233" s="219" t="s">
        <v>219</v>
      </c>
      <c r="D233" s="219" t="s">
        <v>148</v>
      </c>
      <c r="E233" s="220" t="s">
        <v>277</v>
      </c>
      <c r="F233" s="221" t="s">
        <v>278</v>
      </c>
      <c r="G233" s="222" t="s">
        <v>185</v>
      </c>
      <c r="H233" s="223">
        <v>39.177999999999997</v>
      </c>
      <c r="I233" s="224"/>
      <c r="J233" s="225">
        <f>ROUND(I233*H233,2)</f>
        <v>0</v>
      </c>
      <c r="K233" s="221" t="s">
        <v>33</v>
      </c>
      <c r="L233" s="45"/>
      <c r="M233" s="226" t="s">
        <v>1</v>
      </c>
      <c r="N233" s="227" t="s">
        <v>39</v>
      </c>
      <c r="O233" s="92"/>
      <c r="P233" s="228">
        <f>O233*H233</f>
        <v>0</v>
      </c>
      <c r="Q233" s="228">
        <v>0</v>
      </c>
      <c r="R233" s="228">
        <f>Q233*H233</f>
        <v>0</v>
      </c>
      <c r="S233" s="228">
        <v>0</v>
      </c>
      <c r="T233" s="229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0" t="s">
        <v>152</v>
      </c>
      <c r="AT233" s="230" t="s">
        <v>148</v>
      </c>
      <c r="AU233" s="230" t="s">
        <v>84</v>
      </c>
      <c r="AY233" s="18" t="s">
        <v>146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8" t="s">
        <v>82</v>
      </c>
      <c r="BK233" s="231">
        <f>ROUND(I233*H233,2)</f>
        <v>0</v>
      </c>
      <c r="BL233" s="18" t="s">
        <v>152</v>
      </c>
      <c r="BM233" s="230" t="s">
        <v>279</v>
      </c>
    </row>
    <row r="234" s="13" customFormat="1">
      <c r="A234" s="13"/>
      <c r="B234" s="232"/>
      <c r="C234" s="233"/>
      <c r="D234" s="234" t="s">
        <v>156</v>
      </c>
      <c r="E234" s="235" t="s">
        <v>1</v>
      </c>
      <c r="F234" s="236" t="s">
        <v>251</v>
      </c>
      <c r="G234" s="233"/>
      <c r="H234" s="235" t="s">
        <v>1</v>
      </c>
      <c r="I234" s="237"/>
      <c r="J234" s="233"/>
      <c r="K234" s="233"/>
      <c r="L234" s="238"/>
      <c r="M234" s="239"/>
      <c r="N234" s="240"/>
      <c r="O234" s="240"/>
      <c r="P234" s="240"/>
      <c r="Q234" s="240"/>
      <c r="R234" s="240"/>
      <c r="S234" s="240"/>
      <c r="T234" s="24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2" t="s">
        <v>156</v>
      </c>
      <c r="AU234" s="242" t="s">
        <v>84</v>
      </c>
      <c r="AV234" s="13" t="s">
        <v>82</v>
      </c>
      <c r="AW234" s="13" t="s">
        <v>30</v>
      </c>
      <c r="AX234" s="13" t="s">
        <v>74</v>
      </c>
      <c r="AY234" s="242" t="s">
        <v>146</v>
      </c>
    </row>
    <row r="235" s="14" customFormat="1">
      <c r="A235" s="14"/>
      <c r="B235" s="243"/>
      <c r="C235" s="244"/>
      <c r="D235" s="234" t="s">
        <v>156</v>
      </c>
      <c r="E235" s="245" t="s">
        <v>1</v>
      </c>
      <c r="F235" s="246" t="s">
        <v>252</v>
      </c>
      <c r="G235" s="244"/>
      <c r="H235" s="247">
        <v>0.88</v>
      </c>
      <c r="I235" s="248"/>
      <c r="J235" s="244"/>
      <c r="K235" s="244"/>
      <c r="L235" s="249"/>
      <c r="M235" s="250"/>
      <c r="N235" s="251"/>
      <c r="O235" s="251"/>
      <c r="P235" s="251"/>
      <c r="Q235" s="251"/>
      <c r="R235" s="251"/>
      <c r="S235" s="251"/>
      <c r="T235" s="25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3" t="s">
        <v>156</v>
      </c>
      <c r="AU235" s="253" t="s">
        <v>84</v>
      </c>
      <c r="AV235" s="14" t="s">
        <v>84</v>
      </c>
      <c r="AW235" s="14" t="s">
        <v>30</v>
      </c>
      <c r="AX235" s="14" t="s">
        <v>74</v>
      </c>
      <c r="AY235" s="253" t="s">
        <v>146</v>
      </c>
    </row>
    <row r="236" s="14" customFormat="1">
      <c r="A236" s="14"/>
      <c r="B236" s="243"/>
      <c r="C236" s="244"/>
      <c r="D236" s="234" t="s">
        <v>156</v>
      </c>
      <c r="E236" s="245" t="s">
        <v>1</v>
      </c>
      <c r="F236" s="246" t="s">
        <v>253</v>
      </c>
      <c r="G236" s="244"/>
      <c r="H236" s="247">
        <v>38.298000000000002</v>
      </c>
      <c r="I236" s="248"/>
      <c r="J236" s="244"/>
      <c r="K236" s="244"/>
      <c r="L236" s="249"/>
      <c r="M236" s="250"/>
      <c r="N236" s="251"/>
      <c r="O236" s="251"/>
      <c r="P236" s="251"/>
      <c r="Q236" s="251"/>
      <c r="R236" s="251"/>
      <c r="S236" s="251"/>
      <c r="T236" s="25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3" t="s">
        <v>156</v>
      </c>
      <c r="AU236" s="253" t="s">
        <v>84</v>
      </c>
      <c r="AV236" s="14" t="s">
        <v>84</v>
      </c>
      <c r="AW236" s="14" t="s">
        <v>30</v>
      </c>
      <c r="AX236" s="14" t="s">
        <v>74</v>
      </c>
      <c r="AY236" s="253" t="s">
        <v>146</v>
      </c>
    </row>
    <row r="237" s="15" customFormat="1">
      <c r="A237" s="15"/>
      <c r="B237" s="254"/>
      <c r="C237" s="255"/>
      <c r="D237" s="234" t="s">
        <v>156</v>
      </c>
      <c r="E237" s="256" t="s">
        <v>1</v>
      </c>
      <c r="F237" s="257" t="s">
        <v>160</v>
      </c>
      <c r="G237" s="255"/>
      <c r="H237" s="258">
        <v>39.178000000000004</v>
      </c>
      <c r="I237" s="259"/>
      <c r="J237" s="255"/>
      <c r="K237" s="255"/>
      <c r="L237" s="260"/>
      <c r="M237" s="261"/>
      <c r="N237" s="262"/>
      <c r="O237" s="262"/>
      <c r="P237" s="262"/>
      <c r="Q237" s="262"/>
      <c r="R237" s="262"/>
      <c r="S237" s="262"/>
      <c r="T237" s="263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64" t="s">
        <v>156</v>
      </c>
      <c r="AU237" s="264" t="s">
        <v>84</v>
      </c>
      <c r="AV237" s="15" t="s">
        <v>152</v>
      </c>
      <c r="AW237" s="15" t="s">
        <v>30</v>
      </c>
      <c r="AX237" s="15" t="s">
        <v>82</v>
      </c>
      <c r="AY237" s="264" t="s">
        <v>146</v>
      </c>
    </row>
    <row r="238" s="12" customFormat="1" ht="22.8" customHeight="1">
      <c r="A238" s="12"/>
      <c r="B238" s="203"/>
      <c r="C238" s="204"/>
      <c r="D238" s="205" t="s">
        <v>73</v>
      </c>
      <c r="E238" s="217" t="s">
        <v>152</v>
      </c>
      <c r="F238" s="217" t="s">
        <v>280</v>
      </c>
      <c r="G238" s="204"/>
      <c r="H238" s="204"/>
      <c r="I238" s="207"/>
      <c r="J238" s="218">
        <f>BK238</f>
        <v>0</v>
      </c>
      <c r="K238" s="204"/>
      <c r="L238" s="209"/>
      <c r="M238" s="210"/>
      <c r="N238" s="211"/>
      <c r="O238" s="211"/>
      <c r="P238" s="212">
        <f>SUM(P239:P242)</f>
        <v>0</v>
      </c>
      <c r="Q238" s="211"/>
      <c r="R238" s="212">
        <f>SUM(R239:R242)</f>
        <v>0</v>
      </c>
      <c r="S238" s="211"/>
      <c r="T238" s="213">
        <f>SUM(T239:T242)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14" t="s">
        <v>82</v>
      </c>
      <c r="AT238" s="215" t="s">
        <v>73</v>
      </c>
      <c r="AU238" s="215" t="s">
        <v>82</v>
      </c>
      <c r="AY238" s="214" t="s">
        <v>146</v>
      </c>
      <c r="BK238" s="216">
        <f>SUM(BK239:BK242)</f>
        <v>0</v>
      </c>
    </row>
    <row r="239" s="2" customFormat="1" ht="24.15" customHeight="1">
      <c r="A239" s="39"/>
      <c r="B239" s="40"/>
      <c r="C239" s="219" t="s">
        <v>281</v>
      </c>
      <c r="D239" s="219" t="s">
        <v>148</v>
      </c>
      <c r="E239" s="220" t="s">
        <v>282</v>
      </c>
      <c r="F239" s="221" t="s">
        <v>283</v>
      </c>
      <c r="G239" s="222" t="s">
        <v>155</v>
      </c>
      <c r="H239" s="223">
        <v>4.4800000000000004</v>
      </c>
      <c r="I239" s="224"/>
      <c r="J239" s="225">
        <f>ROUND(I239*H239,2)</f>
        <v>0</v>
      </c>
      <c r="K239" s="221" t="s">
        <v>33</v>
      </c>
      <c r="L239" s="45"/>
      <c r="M239" s="226" t="s">
        <v>1</v>
      </c>
      <c r="N239" s="227" t="s">
        <v>39</v>
      </c>
      <c r="O239" s="92"/>
      <c r="P239" s="228">
        <f>O239*H239</f>
        <v>0</v>
      </c>
      <c r="Q239" s="228">
        <v>0</v>
      </c>
      <c r="R239" s="228">
        <f>Q239*H239</f>
        <v>0</v>
      </c>
      <c r="S239" s="228">
        <v>0</v>
      </c>
      <c r="T239" s="22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0" t="s">
        <v>152</v>
      </c>
      <c r="AT239" s="230" t="s">
        <v>148</v>
      </c>
      <c r="AU239" s="230" t="s">
        <v>84</v>
      </c>
      <c r="AY239" s="18" t="s">
        <v>146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8" t="s">
        <v>82</v>
      </c>
      <c r="BK239" s="231">
        <f>ROUND(I239*H239,2)</f>
        <v>0</v>
      </c>
      <c r="BL239" s="18" t="s">
        <v>152</v>
      </c>
      <c r="BM239" s="230" t="s">
        <v>284</v>
      </c>
    </row>
    <row r="240" s="13" customFormat="1">
      <c r="A240" s="13"/>
      <c r="B240" s="232"/>
      <c r="C240" s="233"/>
      <c r="D240" s="234" t="s">
        <v>156</v>
      </c>
      <c r="E240" s="235" t="s">
        <v>1</v>
      </c>
      <c r="F240" s="236" t="s">
        <v>157</v>
      </c>
      <c r="G240" s="233"/>
      <c r="H240" s="235" t="s">
        <v>1</v>
      </c>
      <c r="I240" s="237"/>
      <c r="J240" s="233"/>
      <c r="K240" s="233"/>
      <c r="L240" s="238"/>
      <c r="M240" s="239"/>
      <c r="N240" s="240"/>
      <c r="O240" s="240"/>
      <c r="P240" s="240"/>
      <c r="Q240" s="240"/>
      <c r="R240" s="240"/>
      <c r="S240" s="240"/>
      <c r="T240" s="24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2" t="s">
        <v>156</v>
      </c>
      <c r="AU240" s="242" t="s">
        <v>84</v>
      </c>
      <c r="AV240" s="13" t="s">
        <v>82</v>
      </c>
      <c r="AW240" s="13" t="s">
        <v>30</v>
      </c>
      <c r="AX240" s="13" t="s">
        <v>74</v>
      </c>
      <c r="AY240" s="242" t="s">
        <v>146</v>
      </c>
    </row>
    <row r="241" s="14" customFormat="1">
      <c r="A241" s="14"/>
      <c r="B241" s="243"/>
      <c r="C241" s="244"/>
      <c r="D241" s="234" t="s">
        <v>156</v>
      </c>
      <c r="E241" s="245" t="s">
        <v>1</v>
      </c>
      <c r="F241" s="246" t="s">
        <v>285</v>
      </c>
      <c r="G241" s="244"/>
      <c r="H241" s="247">
        <v>4.4800000000000004</v>
      </c>
      <c r="I241" s="248"/>
      <c r="J241" s="244"/>
      <c r="K241" s="244"/>
      <c r="L241" s="249"/>
      <c r="M241" s="250"/>
      <c r="N241" s="251"/>
      <c r="O241" s="251"/>
      <c r="P241" s="251"/>
      <c r="Q241" s="251"/>
      <c r="R241" s="251"/>
      <c r="S241" s="251"/>
      <c r="T241" s="252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3" t="s">
        <v>156</v>
      </c>
      <c r="AU241" s="253" t="s">
        <v>84</v>
      </c>
      <c r="AV241" s="14" t="s">
        <v>84</v>
      </c>
      <c r="AW241" s="14" t="s">
        <v>30</v>
      </c>
      <c r="AX241" s="14" t="s">
        <v>74</v>
      </c>
      <c r="AY241" s="253" t="s">
        <v>146</v>
      </c>
    </row>
    <row r="242" s="15" customFormat="1">
      <c r="A242" s="15"/>
      <c r="B242" s="254"/>
      <c r="C242" s="255"/>
      <c r="D242" s="234" t="s">
        <v>156</v>
      </c>
      <c r="E242" s="256" t="s">
        <v>1</v>
      </c>
      <c r="F242" s="257" t="s">
        <v>160</v>
      </c>
      <c r="G242" s="255"/>
      <c r="H242" s="258">
        <v>4.4800000000000004</v>
      </c>
      <c r="I242" s="259"/>
      <c r="J242" s="255"/>
      <c r="K242" s="255"/>
      <c r="L242" s="260"/>
      <c r="M242" s="261"/>
      <c r="N242" s="262"/>
      <c r="O242" s="262"/>
      <c r="P242" s="262"/>
      <c r="Q242" s="262"/>
      <c r="R242" s="262"/>
      <c r="S242" s="262"/>
      <c r="T242" s="263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64" t="s">
        <v>156</v>
      </c>
      <c r="AU242" s="264" t="s">
        <v>84</v>
      </c>
      <c r="AV242" s="15" t="s">
        <v>152</v>
      </c>
      <c r="AW242" s="15" t="s">
        <v>30</v>
      </c>
      <c r="AX242" s="15" t="s">
        <v>82</v>
      </c>
      <c r="AY242" s="264" t="s">
        <v>146</v>
      </c>
    </row>
    <row r="243" s="12" customFormat="1" ht="22.8" customHeight="1">
      <c r="A243" s="12"/>
      <c r="B243" s="203"/>
      <c r="C243" s="204"/>
      <c r="D243" s="205" t="s">
        <v>73</v>
      </c>
      <c r="E243" s="217" t="s">
        <v>173</v>
      </c>
      <c r="F243" s="217" t="s">
        <v>286</v>
      </c>
      <c r="G243" s="204"/>
      <c r="H243" s="204"/>
      <c r="I243" s="207"/>
      <c r="J243" s="218">
        <f>BK243</f>
        <v>0</v>
      </c>
      <c r="K243" s="204"/>
      <c r="L243" s="209"/>
      <c r="M243" s="210"/>
      <c r="N243" s="211"/>
      <c r="O243" s="211"/>
      <c r="P243" s="212">
        <f>SUM(P244:P261)</f>
        <v>0</v>
      </c>
      <c r="Q243" s="211"/>
      <c r="R243" s="212">
        <f>SUM(R244:R261)</f>
        <v>0</v>
      </c>
      <c r="S243" s="211"/>
      <c r="T243" s="213">
        <f>SUM(T244:T261)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14" t="s">
        <v>82</v>
      </c>
      <c r="AT243" s="215" t="s">
        <v>73</v>
      </c>
      <c r="AU243" s="215" t="s">
        <v>82</v>
      </c>
      <c r="AY243" s="214" t="s">
        <v>146</v>
      </c>
      <c r="BK243" s="216">
        <f>SUM(BK244:BK261)</f>
        <v>0</v>
      </c>
    </row>
    <row r="244" s="2" customFormat="1" ht="44.25" customHeight="1">
      <c r="A244" s="39"/>
      <c r="B244" s="40"/>
      <c r="C244" s="219" t="s">
        <v>224</v>
      </c>
      <c r="D244" s="219" t="s">
        <v>148</v>
      </c>
      <c r="E244" s="220" t="s">
        <v>287</v>
      </c>
      <c r="F244" s="221" t="s">
        <v>288</v>
      </c>
      <c r="G244" s="222" t="s">
        <v>218</v>
      </c>
      <c r="H244" s="223">
        <v>89.040000000000006</v>
      </c>
      <c r="I244" s="224"/>
      <c r="J244" s="225">
        <f>ROUND(I244*H244,2)</f>
        <v>0</v>
      </c>
      <c r="K244" s="221" t="s">
        <v>1</v>
      </c>
      <c r="L244" s="45"/>
      <c r="M244" s="226" t="s">
        <v>1</v>
      </c>
      <c r="N244" s="227" t="s">
        <v>39</v>
      </c>
      <c r="O244" s="92"/>
      <c r="P244" s="228">
        <f>O244*H244</f>
        <v>0</v>
      </c>
      <c r="Q244" s="228">
        <v>0</v>
      </c>
      <c r="R244" s="228">
        <f>Q244*H244</f>
        <v>0</v>
      </c>
      <c r="S244" s="228">
        <v>0</v>
      </c>
      <c r="T244" s="22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0" t="s">
        <v>152</v>
      </c>
      <c r="AT244" s="230" t="s">
        <v>148</v>
      </c>
      <c r="AU244" s="230" t="s">
        <v>84</v>
      </c>
      <c r="AY244" s="18" t="s">
        <v>146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8" t="s">
        <v>82</v>
      </c>
      <c r="BK244" s="231">
        <f>ROUND(I244*H244,2)</f>
        <v>0</v>
      </c>
      <c r="BL244" s="18" t="s">
        <v>152</v>
      </c>
      <c r="BM244" s="230" t="s">
        <v>289</v>
      </c>
    </row>
    <row r="245" s="13" customFormat="1">
      <c r="A245" s="13"/>
      <c r="B245" s="232"/>
      <c r="C245" s="233"/>
      <c r="D245" s="234" t="s">
        <v>156</v>
      </c>
      <c r="E245" s="235" t="s">
        <v>1</v>
      </c>
      <c r="F245" s="236" t="s">
        <v>225</v>
      </c>
      <c r="G245" s="233"/>
      <c r="H245" s="235" t="s">
        <v>1</v>
      </c>
      <c r="I245" s="237"/>
      <c r="J245" s="233"/>
      <c r="K245" s="233"/>
      <c r="L245" s="238"/>
      <c r="M245" s="239"/>
      <c r="N245" s="240"/>
      <c r="O245" s="240"/>
      <c r="P245" s="240"/>
      <c r="Q245" s="240"/>
      <c r="R245" s="240"/>
      <c r="S245" s="240"/>
      <c r="T245" s="24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2" t="s">
        <v>156</v>
      </c>
      <c r="AU245" s="242" t="s">
        <v>84</v>
      </c>
      <c r="AV245" s="13" t="s">
        <v>82</v>
      </c>
      <c r="AW245" s="13" t="s">
        <v>30</v>
      </c>
      <c r="AX245" s="13" t="s">
        <v>74</v>
      </c>
      <c r="AY245" s="242" t="s">
        <v>146</v>
      </c>
    </row>
    <row r="246" s="14" customFormat="1">
      <c r="A246" s="14"/>
      <c r="B246" s="243"/>
      <c r="C246" s="244"/>
      <c r="D246" s="234" t="s">
        <v>156</v>
      </c>
      <c r="E246" s="245" t="s">
        <v>1</v>
      </c>
      <c r="F246" s="246" t="s">
        <v>226</v>
      </c>
      <c r="G246" s="244"/>
      <c r="H246" s="247">
        <v>2</v>
      </c>
      <c r="I246" s="248"/>
      <c r="J246" s="244"/>
      <c r="K246" s="244"/>
      <c r="L246" s="249"/>
      <c r="M246" s="250"/>
      <c r="N246" s="251"/>
      <c r="O246" s="251"/>
      <c r="P246" s="251"/>
      <c r="Q246" s="251"/>
      <c r="R246" s="251"/>
      <c r="S246" s="251"/>
      <c r="T246" s="25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3" t="s">
        <v>156</v>
      </c>
      <c r="AU246" s="253" t="s">
        <v>84</v>
      </c>
      <c r="AV246" s="14" t="s">
        <v>84</v>
      </c>
      <c r="AW246" s="14" t="s">
        <v>30</v>
      </c>
      <c r="AX246" s="14" t="s">
        <v>74</v>
      </c>
      <c r="AY246" s="253" t="s">
        <v>146</v>
      </c>
    </row>
    <row r="247" s="13" customFormat="1">
      <c r="A247" s="13"/>
      <c r="B247" s="232"/>
      <c r="C247" s="233"/>
      <c r="D247" s="234" t="s">
        <v>156</v>
      </c>
      <c r="E247" s="235" t="s">
        <v>1</v>
      </c>
      <c r="F247" s="236" t="s">
        <v>230</v>
      </c>
      <c r="G247" s="233"/>
      <c r="H247" s="235" t="s">
        <v>1</v>
      </c>
      <c r="I247" s="237"/>
      <c r="J247" s="233"/>
      <c r="K247" s="233"/>
      <c r="L247" s="238"/>
      <c r="M247" s="239"/>
      <c r="N247" s="240"/>
      <c r="O247" s="240"/>
      <c r="P247" s="240"/>
      <c r="Q247" s="240"/>
      <c r="R247" s="240"/>
      <c r="S247" s="240"/>
      <c r="T247" s="24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2" t="s">
        <v>156</v>
      </c>
      <c r="AU247" s="242" t="s">
        <v>84</v>
      </c>
      <c r="AV247" s="13" t="s">
        <v>82</v>
      </c>
      <c r="AW247" s="13" t="s">
        <v>30</v>
      </c>
      <c r="AX247" s="13" t="s">
        <v>74</v>
      </c>
      <c r="AY247" s="242" t="s">
        <v>146</v>
      </c>
    </row>
    <row r="248" s="14" customFormat="1">
      <c r="A248" s="14"/>
      <c r="B248" s="243"/>
      <c r="C248" s="244"/>
      <c r="D248" s="234" t="s">
        <v>156</v>
      </c>
      <c r="E248" s="245" t="s">
        <v>1</v>
      </c>
      <c r="F248" s="246" t="s">
        <v>231</v>
      </c>
      <c r="G248" s="244"/>
      <c r="H248" s="247">
        <v>87.040000000000006</v>
      </c>
      <c r="I248" s="248"/>
      <c r="J248" s="244"/>
      <c r="K248" s="244"/>
      <c r="L248" s="249"/>
      <c r="M248" s="250"/>
      <c r="N248" s="251"/>
      <c r="O248" s="251"/>
      <c r="P248" s="251"/>
      <c r="Q248" s="251"/>
      <c r="R248" s="251"/>
      <c r="S248" s="251"/>
      <c r="T248" s="252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3" t="s">
        <v>156</v>
      </c>
      <c r="AU248" s="253" t="s">
        <v>84</v>
      </c>
      <c r="AV248" s="14" t="s">
        <v>84</v>
      </c>
      <c r="AW248" s="14" t="s">
        <v>30</v>
      </c>
      <c r="AX248" s="14" t="s">
        <v>74</v>
      </c>
      <c r="AY248" s="253" t="s">
        <v>146</v>
      </c>
    </row>
    <row r="249" s="15" customFormat="1">
      <c r="A249" s="15"/>
      <c r="B249" s="254"/>
      <c r="C249" s="255"/>
      <c r="D249" s="234" t="s">
        <v>156</v>
      </c>
      <c r="E249" s="256" t="s">
        <v>1</v>
      </c>
      <c r="F249" s="257" t="s">
        <v>160</v>
      </c>
      <c r="G249" s="255"/>
      <c r="H249" s="258">
        <v>89.040000000000006</v>
      </c>
      <c r="I249" s="259"/>
      <c r="J249" s="255"/>
      <c r="K249" s="255"/>
      <c r="L249" s="260"/>
      <c r="M249" s="261"/>
      <c r="N249" s="262"/>
      <c r="O249" s="262"/>
      <c r="P249" s="262"/>
      <c r="Q249" s="262"/>
      <c r="R249" s="262"/>
      <c r="S249" s="262"/>
      <c r="T249" s="263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64" t="s">
        <v>156</v>
      </c>
      <c r="AU249" s="264" t="s">
        <v>84</v>
      </c>
      <c r="AV249" s="15" t="s">
        <v>152</v>
      </c>
      <c r="AW249" s="15" t="s">
        <v>30</v>
      </c>
      <c r="AX249" s="15" t="s">
        <v>82</v>
      </c>
      <c r="AY249" s="264" t="s">
        <v>146</v>
      </c>
    </row>
    <row r="250" s="2" customFormat="1" ht="66.75" customHeight="1">
      <c r="A250" s="39"/>
      <c r="B250" s="40"/>
      <c r="C250" s="219" t="s">
        <v>290</v>
      </c>
      <c r="D250" s="219" t="s">
        <v>148</v>
      </c>
      <c r="E250" s="220" t="s">
        <v>291</v>
      </c>
      <c r="F250" s="221" t="s">
        <v>292</v>
      </c>
      <c r="G250" s="222" t="s">
        <v>218</v>
      </c>
      <c r="H250" s="223">
        <v>2</v>
      </c>
      <c r="I250" s="224"/>
      <c r="J250" s="225">
        <f>ROUND(I250*H250,2)</f>
        <v>0</v>
      </c>
      <c r="K250" s="221" t="s">
        <v>1</v>
      </c>
      <c r="L250" s="45"/>
      <c r="M250" s="226" t="s">
        <v>1</v>
      </c>
      <c r="N250" s="227" t="s">
        <v>39</v>
      </c>
      <c r="O250" s="92"/>
      <c r="P250" s="228">
        <f>O250*H250</f>
        <v>0</v>
      </c>
      <c r="Q250" s="228">
        <v>0</v>
      </c>
      <c r="R250" s="228">
        <f>Q250*H250</f>
        <v>0</v>
      </c>
      <c r="S250" s="228">
        <v>0</v>
      </c>
      <c r="T250" s="22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0" t="s">
        <v>152</v>
      </c>
      <c r="AT250" s="230" t="s">
        <v>148</v>
      </c>
      <c r="AU250" s="230" t="s">
        <v>84</v>
      </c>
      <c r="AY250" s="18" t="s">
        <v>146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8" t="s">
        <v>82</v>
      </c>
      <c r="BK250" s="231">
        <f>ROUND(I250*H250,2)</f>
        <v>0</v>
      </c>
      <c r="BL250" s="18" t="s">
        <v>152</v>
      </c>
      <c r="BM250" s="230" t="s">
        <v>293</v>
      </c>
    </row>
    <row r="251" s="13" customFormat="1">
      <c r="A251" s="13"/>
      <c r="B251" s="232"/>
      <c r="C251" s="233"/>
      <c r="D251" s="234" t="s">
        <v>156</v>
      </c>
      <c r="E251" s="235" t="s">
        <v>1</v>
      </c>
      <c r="F251" s="236" t="s">
        <v>225</v>
      </c>
      <c r="G251" s="233"/>
      <c r="H251" s="235" t="s">
        <v>1</v>
      </c>
      <c r="I251" s="237"/>
      <c r="J251" s="233"/>
      <c r="K251" s="233"/>
      <c r="L251" s="238"/>
      <c r="M251" s="239"/>
      <c r="N251" s="240"/>
      <c r="O251" s="240"/>
      <c r="P251" s="240"/>
      <c r="Q251" s="240"/>
      <c r="R251" s="240"/>
      <c r="S251" s="240"/>
      <c r="T251" s="24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2" t="s">
        <v>156</v>
      </c>
      <c r="AU251" s="242" t="s">
        <v>84</v>
      </c>
      <c r="AV251" s="13" t="s">
        <v>82</v>
      </c>
      <c r="AW251" s="13" t="s">
        <v>30</v>
      </c>
      <c r="AX251" s="13" t="s">
        <v>74</v>
      </c>
      <c r="AY251" s="242" t="s">
        <v>146</v>
      </c>
    </row>
    <row r="252" s="14" customFormat="1">
      <c r="A252" s="14"/>
      <c r="B252" s="243"/>
      <c r="C252" s="244"/>
      <c r="D252" s="234" t="s">
        <v>156</v>
      </c>
      <c r="E252" s="245" t="s">
        <v>1</v>
      </c>
      <c r="F252" s="246" t="s">
        <v>294</v>
      </c>
      <c r="G252" s="244"/>
      <c r="H252" s="247">
        <v>2</v>
      </c>
      <c r="I252" s="248"/>
      <c r="J252" s="244"/>
      <c r="K252" s="244"/>
      <c r="L252" s="249"/>
      <c r="M252" s="250"/>
      <c r="N252" s="251"/>
      <c r="O252" s="251"/>
      <c r="P252" s="251"/>
      <c r="Q252" s="251"/>
      <c r="R252" s="251"/>
      <c r="S252" s="251"/>
      <c r="T252" s="252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3" t="s">
        <v>156</v>
      </c>
      <c r="AU252" s="253" t="s">
        <v>84</v>
      </c>
      <c r="AV252" s="14" t="s">
        <v>84</v>
      </c>
      <c r="AW252" s="14" t="s">
        <v>30</v>
      </c>
      <c r="AX252" s="14" t="s">
        <v>74</v>
      </c>
      <c r="AY252" s="253" t="s">
        <v>146</v>
      </c>
    </row>
    <row r="253" s="15" customFormat="1">
      <c r="A253" s="15"/>
      <c r="B253" s="254"/>
      <c r="C253" s="255"/>
      <c r="D253" s="234" t="s">
        <v>156</v>
      </c>
      <c r="E253" s="256" t="s">
        <v>1</v>
      </c>
      <c r="F253" s="257" t="s">
        <v>160</v>
      </c>
      <c r="G253" s="255"/>
      <c r="H253" s="258">
        <v>2</v>
      </c>
      <c r="I253" s="259"/>
      <c r="J253" s="255"/>
      <c r="K253" s="255"/>
      <c r="L253" s="260"/>
      <c r="M253" s="261"/>
      <c r="N253" s="262"/>
      <c r="O253" s="262"/>
      <c r="P253" s="262"/>
      <c r="Q253" s="262"/>
      <c r="R253" s="262"/>
      <c r="S253" s="262"/>
      <c r="T253" s="263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64" t="s">
        <v>156</v>
      </c>
      <c r="AU253" s="264" t="s">
        <v>84</v>
      </c>
      <c r="AV253" s="15" t="s">
        <v>152</v>
      </c>
      <c r="AW253" s="15" t="s">
        <v>30</v>
      </c>
      <c r="AX253" s="15" t="s">
        <v>82</v>
      </c>
      <c r="AY253" s="264" t="s">
        <v>146</v>
      </c>
    </row>
    <row r="254" s="2" customFormat="1" ht="37.8" customHeight="1">
      <c r="A254" s="39"/>
      <c r="B254" s="40"/>
      <c r="C254" s="219" t="s">
        <v>229</v>
      </c>
      <c r="D254" s="219" t="s">
        <v>148</v>
      </c>
      <c r="E254" s="220" t="s">
        <v>295</v>
      </c>
      <c r="F254" s="221" t="s">
        <v>296</v>
      </c>
      <c r="G254" s="222" t="s">
        <v>218</v>
      </c>
      <c r="H254" s="223">
        <v>87.040000000000006</v>
      </c>
      <c r="I254" s="224"/>
      <c r="J254" s="225">
        <f>ROUND(I254*H254,2)</f>
        <v>0</v>
      </c>
      <c r="K254" s="221" t="s">
        <v>33</v>
      </c>
      <c r="L254" s="45"/>
      <c r="M254" s="226" t="s">
        <v>1</v>
      </c>
      <c r="N254" s="227" t="s">
        <v>39</v>
      </c>
      <c r="O254" s="92"/>
      <c r="P254" s="228">
        <f>O254*H254</f>
        <v>0</v>
      </c>
      <c r="Q254" s="228">
        <v>0</v>
      </c>
      <c r="R254" s="228">
        <f>Q254*H254</f>
        <v>0</v>
      </c>
      <c r="S254" s="228">
        <v>0</v>
      </c>
      <c r="T254" s="22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0" t="s">
        <v>152</v>
      </c>
      <c r="AT254" s="230" t="s">
        <v>148</v>
      </c>
      <c r="AU254" s="230" t="s">
        <v>84</v>
      </c>
      <c r="AY254" s="18" t="s">
        <v>146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8" t="s">
        <v>82</v>
      </c>
      <c r="BK254" s="231">
        <f>ROUND(I254*H254,2)</f>
        <v>0</v>
      </c>
      <c r="BL254" s="18" t="s">
        <v>152</v>
      </c>
      <c r="BM254" s="230" t="s">
        <v>297</v>
      </c>
    </row>
    <row r="255" s="13" customFormat="1">
      <c r="A255" s="13"/>
      <c r="B255" s="232"/>
      <c r="C255" s="233"/>
      <c r="D255" s="234" t="s">
        <v>156</v>
      </c>
      <c r="E255" s="235" t="s">
        <v>1</v>
      </c>
      <c r="F255" s="236" t="s">
        <v>230</v>
      </c>
      <c r="G255" s="233"/>
      <c r="H255" s="235" t="s">
        <v>1</v>
      </c>
      <c r="I255" s="237"/>
      <c r="J255" s="233"/>
      <c r="K255" s="233"/>
      <c r="L255" s="238"/>
      <c r="M255" s="239"/>
      <c r="N255" s="240"/>
      <c r="O255" s="240"/>
      <c r="P255" s="240"/>
      <c r="Q255" s="240"/>
      <c r="R255" s="240"/>
      <c r="S255" s="240"/>
      <c r="T255" s="24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2" t="s">
        <v>156</v>
      </c>
      <c r="AU255" s="242" t="s">
        <v>84</v>
      </c>
      <c r="AV255" s="13" t="s">
        <v>82</v>
      </c>
      <c r="AW255" s="13" t="s">
        <v>30</v>
      </c>
      <c r="AX255" s="13" t="s">
        <v>74</v>
      </c>
      <c r="AY255" s="242" t="s">
        <v>146</v>
      </c>
    </row>
    <row r="256" s="13" customFormat="1">
      <c r="A256" s="13"/>
      <c r="B256" s="232"/>
      <c r="C256" s="233"/>
      <c r="D256" s="234" t="s">
        <v>156</v>
      </c>
      <c r="E256" s="235" t="s">
        <v>1</v>
      </c>
      <c r="F256" s="236" t="s">
        <v>298</v>
      </c>
      <c r="G256" s="233"/>
      <c r="H256" s="235" t="s">
        <v>1</v>
      </c>
      <c r="I256" s="237"/>
      <c r="J256" s="233"/>
      <c r="K256" s="233"/>
      <c r="L256" s="238"/>
      <c r="M256" s="239"/>
      <c r="N256" s="240"/>
      <c r="O256" s="240"/>
      <c r="P256" s="240"/>
      <c r="Q256" s="240"/>
      <c r="R256" s="240"/>
      <c r="S256" s="240"/>
      <c r="T256" s="24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2" t="s">
        <v>156</v>
      </c>
      <c r="AU256" s="242" t="s">
        <v>84</v>
      </c>
      <c r="AV256" s="13" t="s">
        <v>82</v>
      </c>
      <c r="AW256" s="13" t="s">
        <v>30</v>
      </c>
      <c r="AX256" s="13" t="s">
        <v>74</v>
      </c>
      <c r="AY256" s="242" t="s">
        <v>146</v>
      </c>
    </row>
    <row r="257" s="14" customFormat="1">
      <c r="A257" s="14"/>
      <c r="B257" s="243"/>
      <c r="C257" s="244"/>
      <c r="D257" s="234" t="s">
        <v>156</v>
      </c>
      <c r="E257" s="245" t="s">
        <v>1</v>
      </c>
      <c r="F257" s="246" t="s">
        <v>231</v>
      </c>
      <c r="G257" s="244"/>
      <c r="H257" s="247">
        <v>87.040000000000006</v>
      </c>
      <c r="I257" s="248"/>
      <c r="J257" s="244"/>
      <c r="K257" s="244"/>
      <c r="L257" s="249"/>
      <c r="M257" s="250"/>
      <c r="N257" s="251"/>
      <c r="O257" s="251"/>
      <c r="P257" s="251"/>
      <c r="Q257" s="251"/>
      <c r="R257" s="251"/>
      <c r="S257" s="251"/>
      <c r="T257" s="252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3" t="s">
        <v>156</v>
      </c>
      <c r="AU257" s="253" t="s">
        <v>84</v>
      </c>
      <c r="AV257" s="14" t="s">
        <v>84</v>
      </c>
      <c r="AW257" s="14" t="s">
        <v>30</v>
      </c>
      <c r="AX257" s="14" t="s">
        <v>74</v>
      </c>
      <c r="AY257" s="253" t="s">
        <v>146</v>
      </c>
    </row>
    <row r="258" s="15" customFormat="1">
      <c r="A258" s="15"/>
      <c r="B258" s="254"/>
      <c r="C258" s="255"/>
      <c r="D258" s="234" t="s">
        <v>156</v>
      </c>
      <c r="E258" s="256" t="s">
        <v>1</v>
      </c>
      <c r="F258" s="257" t="s">
        <v>160</v>
      </c>
      <c r="G258" s="255"/>
      <c r="H258" s="258">
        <v>87.040000000000006</v>
      </c>
      <c r="I258" s="259"/>
      <c r="J258" s="255"/>
      <c r="K258" s="255"/>
      <c r="L258" s="260"/>
      <c r="M258" s="261"/>
      <c r="N258" s="262"/>
      <c r="O258" s="262"/>
      <c r="P258" s="262"/>
      <c r="Q258" s="262"/>
      <c r="R258" s="262"/>
      <c r="S258" s="262"/>
      <c r="T258" s="263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64" t="s">
        <v>156</v>
      </c>
      <c r="AU258" s="264" t="s">
        <v>84</v>
      </c>
      <c r="AV258" s="15" t="s">
        <v>152</v>
      </c>
      <c r="AW258" s="15" t="s">
        <v>30</v>
      </c>
      <c r="AX258" s="15" t="s">
        <v>82</v>
      </c>
      <c r="AY258" s="264" t="s">
        <v>146</v>
      </c>
    </row>
    <row r="259" s="2" customFormat="1" ht="24.15" customHeight="1">
      <c r="A259" s="39"/>
      <c r="B259" s="40"/>
      <c r="C259" s="265" t="s">
        <v>299</v>
      </c>
      <c r="D259" s="265" t="s">
        <v>201</v>
      </c>
      <c r="E259" s="266" t="s">
        <v>300</v>
      </c>
      <c r="F259" s="267" t="s">
        <v>301</v>
      </c>
      <c r="G259" s="268" t="s">
        <v>218</v>
      </c>
      <c r="H259" s="269">
        <v>3</v>
      </c>
      <c r="I259" s="270"/>
      <c r="J259" s="271">
        <f>ROUND(I259*H259,2)</f>
        <v>0</v>
      </c>
      <c r="K259" s="267" t="s">
        <v>33</v>
      </c>
      <c r="L259" s="272"/>
      <c r="M259" s="273" t="s">
        <v>1</v>
      </c>
      <c r="N259" s="274" t="s">
        <v>39</v>
      </c>
      <c r="O259" s="92"/>
      <c r="P259" s="228">
        <f>O259*H259</f>
        <v>0</v>
      </c>
      <c r="Q259" s="228">
        <v>0</v>
      </c>
      <c r="R259" s="228">
        <f>Q259*H259</f>
        <v>0</v>
      </c>
      <c r="S259" s="228">
        <v>0</v>
      </c>
      <c r="T259" s="229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0" t="s">
        <v>170</v>
      </c>
      <c r="AT259" s="230" t="s">
        <v>201</v>
      </c>
      <c r="AU259" s="230" t="s">
        <v>84</v>
      </c>
      <c r="AY259" s="18" t="s">
        <v>146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8" t="s">
        <v>82</v>
      </c>
      <c r="BK259" s="231">
        <f>ROUND(I259*H259,2)</f>
        <v>0</v>
      </c>
      <c r="BL259" s="18" t="s">
        <v>152</v>
      </c>
      <c r="BM259" s="230" t="s">
        <v>302</v>
      </c>
    </row>
    <row r="260" s="14" customFormat="1">
      <c r="A260" s="14"/>
      <c r="B260" s="243"/>
      <c r="C260" s="244"/>
      <c r="D260" s="234" t="s">
        <v>156</v>
      </c>
      <c r="E260" s="245" t="s">
        <v>1</v>
      </c>
      <c r="F260" s="246" t="s">
        <v>303</v>
      </c>
      <c r="G260" s="244"/>
      <c r="H260" s="247">
        <v>3</v>
      </c>
      <c r="I260" s="248"/>
      <c r="J260" s="244"/>
      <c r="K260" s="244"/>
      <c r="L260" s="249"/>
      <c r="M260" s="250"/>
      <c r="N260" s="251"/>
      <c r="O260" s="251"/>
      <c r="P260" s="251"/>
      <c r="Q260" s="251"/>
      <c r="R260" s="251"/>
      <c r="S260" s="251"/>
      <c r="T260" s="25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3" t="s">
        <v>156</v>
      </c>
      <c r="AU260" s="253" t="s">
        <v>84</v>
      </c>
      <c r="AV260" s="14" t="s">
        <v>84</v>
      </c>
      <c r="AW260" s="14" t="s">
        <v>30</v>
      </c>
      <c r="AX260" s="14" t="s">
        <v>74</v>
      </c>
      <c r="AY260" s="253" t="s">
        <v>146</v>
      </c>
    </row>
    <row r="261" s="15" customFormat="1">
      <c r="A261" s="15"/>
      <c r="B261" s="254"/>
      <c r="C261" s="255"/>
      <c r="D261" s="234" t="s">
        <v>156</v>
      </c>
      <c r="E261" s="256" t="s">
        <v>1</v>
      </c>
      <c r="F261" s="257" t="s">
        <v>160</v>
      </c>
      <c r="G261" s="255"/>
      <c r="H261" s="258">
        <v>3</v>
      </c>
      <c r="I261" s="259"/>
      <c r="J261" s="255"/>
      <c r="K261" s="255"/>
      <c r="L261" s="260"/>
      <c r="M261" s="261"/>
      <c r="N261" s="262"/>
      <c r="O261" s="262"/>
      <c r="P261" s="262"/>
      <c r="Q261" s="262"/>
      <c r="R261" s="262"/>
      <c r="S261" s="262"/>
      <c r="T261" s="263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64" t="s">
        <v>156</v>
      </c>
      <c r="AU261" s="264" t="s">
        <v>84</v>
      </c>
      <c r="AV261" s="15" t="s">
        <v>152</v>
      </c>
      <c r="AW261" s="15" t="s">
        <v>30</v>
      </c>
      <c r="AX261" s="15" t="s">
        <v>82</v>
      </c>
      <c r="AY261" s="264" t="s">
        <v>146</v>
      </c>
    </row>
    <row r="262" s="12" customFormat="1" ht="22.8" customHeight="1">
      <c r="A262" s="12"/>
      <c r="B262" s="203"/>
      <c r="C262" s="204"/>
      <c r="D262" s="205" t="s">
        <v>73</v>
      </c>
      <c r="E262" s="217" t="s">
        <v>170</v>
      </c>
      <c r="F262" s="217" t="s">
        <v>304</v>
      </c>
      <c r="G262" s="204"/>
      <c r="H262" s="204"/>
      <c r="I262" s="207"/>
      <c r="J262" s="218">
        <f>BK262</f>
        <v>0</v>
      </c>
      <c r="K262" s="204"/>
      <c r="L262" s="209"/>
      <c r="M262" s="210"/>
      <c r="N262" s="211"/>
      <c r="O262" s="211"/>
      <c r="P262" s="212">
        <f>SUM(P263:P273)</f>
        <v>0</v>
      </c>
      <c r="Q262" s="211"/>
      <c r="R262" s="212">
        <f>SUM(R263:R273)</f>
        <v>0</v>
      </c>
      <c r="S262" s="211"/>
      <c r="T262" s="213">
        <f>SUM(T263:T273)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14" t="s">
        <v>82</v>
      </c>
      <c r="AT262" s="215" t="s">
        <v>73</v>
      </c>
      <c r="AU262" s="215" t="s">
        <v>82</v>
      </c>
      <c r="AY262" s="214" t="s">
        <v>146</v>
      </c>
      <c r="BK262" s="216">
        <f>SUM(BK263:BK273)</f>
        <v>0</v>
      </c>
    </row>
    <row r="263" s="2" customFormat="1" ht="24.15" customHeight="1">
      <c r="A263" s="39"/>
      <c r="B263" s="40"/>
      <c r="C263" s="219" t="s">
        <v>234</v>
      </c>
      <c r="D263" s="219" t="s">
        <v>148</v>
      </c>
      <c r="E263" s="220" t="s">
        <v>305</v>
      </c>
      <c r="F263" s="221" t="s">
        <v>306</v>
      </c>
      <c r="G263" s="222" t="s">
        <v>307</v>
      </c>
      <c r="H263" s="223">
        <v>1</v>
      </c>
      <c r="I263" s="224"/>
      <c r="J263" s="225">
        <f>ROUND(I263*H263,2)</f>
        <v>0</v>
      </c>
      <c r="K263" s="221" t="s">
        <v>33</v>
      </c>
      <c r="L263" s="45"/>
      <c r="M263" s="226" t="s">
        <v>1</v>
      </c>
      <c r="N263" s="227" t="s">
        <v>39</v>
      </c>
      <c r="O263" s="92"/>
      <c r="P263" s="228">
        <f>O263*H263</f>
        <v>0</v>
      </c>
      <c r="Q263" s="228">
        <v>0</v>
      </c>
      <c r="R263" s="228">
        <f>Q263*H263</f>
        <v>0</v>
      </c>
      <c r="S263" s="228">
        <v>0</v>
      </c>
      <c r="T263" s="229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0" t="s">
        <v>152</v>
      </c>
      <c r="AT263" s="230" t="s">
        <v>148</v>
      </c>
      <c r="AU263" s="230" t="s">
        <v>84</v>
      </c>
      <c r="AY263" s="18" t="s">
        <v>146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8" t="s">
        <v>82</v>
      </c>
      <c r="BK263" s="231">
        <f>ROUND(I263*H263,2)</f>
        <v>0</v>
      </c>
      <c r="BL263" s="18" t="s">
        <v>152</v>
      </c>
      <c r="BM263" s="230" t="s">
        <v>308</v>
      </c>
    </row>
    <row r="264" s="2" customFormat="1" ht="33" customHeight="1">
      <c r="A264" s="39"/>
      <c r="B264" s="40"/>
      <c r="C264" s="265" t="s">
        <v>309</v>
      </c>
      <c r="D264" s="265" t="s">
        <v>201</v>
      </c>
      <c r="E264" s="266" t="s">
        <v>310</v>
      </c>
      <c r="F264" s="267" t="s">
        <v>311</v>
      </c>
      <c r="G264" s="268" t="s">
        <v>307</v>
      </c>
      <c r="H264" s="269">
        <v>1</v>
      </c>
      <c r="I264" s="270"/>
      <c r="J264" s="271">
        <f>ROUND(I264*H264,2)</f>
        <v>0</v>
      </c>
      <c r="K264" s="267" t="s">
        <v>1</v>
      </c>
      <c r="L264" s="272"/>
      <c r="M264" s="273" t="s">
        <v>1</v>
      </c>
      <c r="N264" s="274" t="s">
        <v>39</v>
      </c>
      <c r="O264" s="92"/>
      <c r="P264" s="228">
        <f>O264*H264</f>
        <v>0</v>
      </c>
      <c r="Q264" s="228">
        <v>0</v>
      </c>
      <c r="R264" s="228">
        <f>Q264*H264</f>
        <v>0</v>
      </c>
      <c r="S264" s="228">
        <v>0</v>
      </c>
      <c r="T264" s="229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0" t="s">
        <v>170</v>
      </c>
      <c r="AT264" s="230" t="s">
        <v>201</v>
      </c>
      <c r="AU264" s="230" t="s">
        <v>84</v>
      </c>
      <c r="AY264" s="18" t="s">
        <v>146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18" t="s">
        <v>82</v>
      </c>
      <c r="BK264" s="231">
        <f>ROUND(I264*H264,2)</f>
        <v>0</v>
      </c>
      <c r="BL264" s="18" t="s">
        <v>152</v>
      </c>
      <c r="BM264" s="230" t="s">
        <v>312</v>
      </c>
    </row>
    <row r="265" s="2" customFormat="1" ht="24.15" customHeight="1">
      <c r="A265" s="39"/>
      <c r="B265" s="40"/>
      <c r="C265" s="219" t="s">
        <v>239</v>
      </c>
      <c r="D265" s="219" t="s">
        <v>148</v>
      </c>
      <c r="E265" s="220" t="s">
        <v>313</v>
      </c>
      <c r="F265" s="221" t="s">
        <v>314</v>
      </c>
      <c r="G265" s="222" t="s">
        <v>307</v>
      </c>
      <c r="H265" s="223">
        <v>1</v>
      </c>
      <c r="I265" s="224"/>
      <c r="J265" s="225">
        <f>ROUND(I265*H265,2)</f>
        <v>0</v>
      </c>
      <c r="K265" s="221" t="s">
        <v>33</v>
      </c>
      <c r="L265" s="45"/>
      <c r="M265" s="226" t="s">
        <v>1</v>
      </c>
      <c r="N265" s="227" t="s">
        <v>39</v>
      </c>
      <c r="O265" s="92"/>
      <c r="P265" s="228">
        <f>O265*H265</f>
        <v>0</v>
      </c>
      <c r="Q265" s="228">
        <v>0</v>
      </c>
      <c r="R265" s="228">
        <f>Q265*H265</f>
        <v>0</v>
      </c>
      <c r="S265" s="228">
        <v>0</v>
      </c>
      <c r="T265" s="229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0" t="s">
        <v>152</v>
      </c>
      <c r="AT265" s="230" t="s">
        <v>148</v>
      </c>
      <c r="AU265" s="230" t="s">
        <v>84</v>
      </c>
      <c r="AY265" s="18" t="s">
        <v>146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8" t="s">
        <v>82</v>
      </c>
      <c r="BK265" s="231">
        <f>ROUND(I265*H265,2)</f>
        <v>0</v>
      </c>
      <c r="BL265" s="18" t="s">
        <v>152</v>
      </c>
      <c r="BM265" s="230" t="s">
        <v>315</v>
      </c>
    </row>
    <row r="266" s="2" customFormat="1" ht="24.15" customHeight="1">
      <c r="A266" s="39"/>
      <c r="B266" s="40"/>
      <c r="C266" s="219" t="s">
        <v>316</v>
      </c>
      <c r="D266" s="219" t="s">
        <v>148</v>
      </c>
      <c r="E266" s="220" t="s">
        <v>317</v>
      </c>
      <c r="F266" s="221" t="s">
        <v>318</v>
      </c>
      <c r="G266" s="222" t="s">
        <v>307</v>
      </c>
      <c r="H266" s="223">
        <v>1</v>
      </c>
      <c r="I266" s="224"/>
      <c r="J266" s="225">
        <f>ROUND(I266*H266,2)</f>
        <v>0</v>
      </c>
      <c r="K266" s="221" t="s">
        <v>33</v>
      </c>
      <c r="L266" s="45"/>
      <c r="M266" s="226" t="s">
        <v>1</v>
      </c>
      <c r="N266" s="227" t="s">
        <v>39</v>
      </c>
      <c r="O266" s="92"/>
      <c r="P266" s="228">
        <f>O266*H266</f>
        <v>0</v>
      </c>
      <c r="Q266" s="228">
        <v>0</v>
      </c>
      <c r="R266" s="228">
        <f>Q266*H266</f>
        <v>0</v>
      </c>
      <c r="S266" s="228">
        <v>0</v>
      </c>
      <c r="T266" s="229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0" t="s">
        <v>152</v>
      </c>
      <c r="AT266" s="230" t="s">
        <v>148</v>
      </c>
      <c r="AU266" s="230" t="s">
        <v>84</v>
      </c>
      <c r="AY266" s="18" t="s">
        <v>146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8" t="s">
        <v>82</v>
      </c>
      <c r="BK266" s="231">
        <f>ROUND(I266*H266,2)</f>
        <v>0</v>
      </c>
      <c r="BL266" s="18" t="s">
        <v>152</v>
      </c>
      <c r="BM266" s="230" t="s">
        <v>319</v>
      </c>
    </row>
    <row r="267" s="2" customFormat="1" ht="16.5" customHeight="1">
      <c r="A267" s="39"/>
      <c r="B267" s="40"/>
      <c r="C267" s="219" t="s">
        <v>243</v>
      </c>
      <c r="D267" s="219" t="s">
        <v>148</v>
      </c>
      <c r="E267" s="220" t="s">
        <v>320</v>
      </c>
      <c r="F267" s="221" t="s">
        <v>321</v>
      </c>
      <c r="G267" s="222" t="s">
        <v>307</v>
      </c>
      <c r="H267" s="223">
        <v>1</v>
      </c>
      <c r="I267" s="224"/>
      <c r="J267" s="225">
        <f>ROUND(I267*H267,2)</f>
        <v>0</v>
      </c>
      <c r="K267" s="221" t="s">
        <v>33</v>
      </c>
      <c r="L267" s="45"/>
      <c r="M267" s="226" t="s">
        <v>1</v>
      </c>
      <c r="N267" s="227" t="s">
        <v>39</v>
      </c>
      <c r="O267" s="92"/>
      <c r="P267" s="228">
        <f>O267*H267</f>
        <v>0</v>
      </c>
      <c r="Q267" s="228">
        <v>0</v>
      </c>
      <c r="R267" s="228">
        <f>Q267*H267</f>
        <v>0</v>
      </c>
      <c r="S267" s="228">
        <v>0</v>
      </c>
      <c r="T267" s="229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0" t="s">
        <v>152</v>
      </c>
      <c r="AT267" s="230" t="s">
        <v>148</v>
      </c>
      <c r="AU267" s="230" t="s">
        <v>84</v>
      </c>
      <c r="AY267" s="18" t="s">
        <v>146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8" t="s">
        <v>82</v>
      </c>
      <c r="BK267" s="231">
        <f>ROUND(I267*H267,2)</f>
        <v>0</v>
      </c>
      <c r="BL267" s="18" t="s">
        <v>152</v>
      </c>
      <c r="BM267" s="230" t="s">
        <v>322</v>
      </c>
    </row>
    <row r="268" s="2" customFormat="1" ht="24.15" customHeight="1">
      <c r="A268" s="39"/>
      <c r="B268" s="40"/>
      <c r="C268" s="265" t="s">
        <v>323</v>
      </c>
      <c r="D268" s="265" t="s">
        <v>201</v>
      </c>
      <c r="E268" s="266" t="s">
        <v>324</v>
      </c>
      <c r="F268" s="267" t="s">
        <v>325</v>
      </c>
      <c r="G268" s="268" t="s">
        <v>307</v>
      </c>
      <c r="H268" s="269">
        <v>1</v>
      </c>
      <c r="I268" s="270"/>
      <c r="J268" s="271">
        <f>ROUND(I268*H268,2)</f>
        <v>0</v>
      </c>
      <c r="K268" s="267" t="s">
        <v>1</v>
      </c>
      <c r="L268" s="272"/>
      <c r="M268" s="273" t="s">
        <v>1</v>
      </c>
      <c r="N268" s="274" t="s">
        <v>39</v>
      </c>
      <c r="O268" s="92"/>
      <c r="P268" s="228">
        <f>O268*H268</f>
        <v>0</v>
      </c>
      <c r="Q268" s="228">
        <v>0</v>
      </c>
      <c r="R268" s="228">
        <f>Q268*H268</f>
        <v>0</v>
      </c>
      <c r="S268" s="228">
        <v>0</v>
      </c>
      <c r="T268" s="22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0" t="s">
        <v>170</v>
      </c>
      <c r="AT268" s="230" t="s">
        <v>201</v>
      </c>
      <c r="AU268" s="230" t="s">
        <v>84</v>
      </c>
      <c r="AY268" s="18" t="s">
        <v>146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8" t="s">
        <v>82</v>
      </c>
      <c r="BK268" s="231">
        <f>ROUND(I268*H268,2)</f>
        <v>0</v>
      </c>
      <c r="BL268" s="18" t="s">
        <v>152</v>
      </c>
      <c r="BM268" s="230" t="s">
        <v>326</v>
      </c>
    </row>
    <row r="269" s="2" customFormat="1" ht="24.15" customHeight="1">
      <c r="A269" s="39"/>
      <c r="B269" s="40"/>
      <c r="C269" s="265" t="s">
        <v>247</v>
      </c>
      <c r="D269" s="265" t="s">
        <v>201</v>
      </c>
      <c r="E269" s="266" t="s">
        <v>327</v>
      </c>
      <c r="F269" s="267" t="s">
        <v>328</v>
      </c>
      <c r="G269" s="268" t="s">
        <v>307</v>
      </c>
      <c r="H269" s="269">
        <v>1</v>
      </c>
      <c r="I269" s="270"/>
      <c r="J269" s="271">
        <f>ROUND(I269*H269,2)</f>
        <v>0</v>
      </c>
      <c r="K269" s="267" t="s">
        <v>33</v>
      </c>
      <c r="L269" s="272"/>
      <c r="M269" s="273" t="s">
        <v>1</v>
      </c>
      <c r="N269" s="274" t="s">
        <v>39</v>
      </c>
      <c r="O269" s="92"/>
      <c r="P269" s="228">
        <f>O269*H269</f>
        <v>0</v>
      </c>
      <c r="Q269" s="228">
        <v>0</v>
      </c>
      <c r="R269" s="228">
        <f>Q269*H269</f>
        <v>0</v>
      </c>
      <c r="S269" s="228">
        <v>0</v>
      </c>
      <c r="T269" s="22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0" t="s">
        <v>170</v>
      </c>
      <c r="AT269" s="230" t="s">
        <v>201</v>
      </c>
      <c r="AU269" s="230" t="s">
        <v>84</v>
      </c>
      <c r="AY269" s="18" t="s">
        <v>146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8" t="s">
        <v>82</v>
      </c>
      <c r="BK269" s="231">
        <f>ROUND(I269*H269,2)</f>
        <v>0</v>
      </c>
      <c r="BL269" s="18" t="s">
        <v>152</v>
      </c>
      <c r="BM269" s="230" t="s">
        <v>329</v>
      </c>
    </row>
    <row r="270" s="2" customFormat="1" ht="16.5" customHeight="1">
      <c r="A270" s="39"/>
      <c r="B270" s="40"/>
      <c r="C270" s="219" t="s">
        <v>330</v>
      </c>
      <c r="D270" s="219" t="s">
        <v>148</v>
      </c>
      <c r="E270" s="220" t="s">
        <v>331</v>
      </c>
      <c r="F270" s="221" t="s">
        <v>332</v>
      </c>
      <c r="G270" s="222" t="s">
        <v>307</v>
      </c>
      <c r="H270" s="223">
        <v>2</v>
      </c>
      <c r="I270" s="224"/>
      <c r="J270" s="225">
        <f>ROUND(I270*H270,2)</f>
        <v>0</v>
      </c>
      <c r="K270" s="221" t="s">
        <v>33</v>
      </c>
      <c r="L270" s="45"/>
      <c r="M270" s="226" t="s">
        <v>1</v>
      </c>
      <c r="N270" s="227" t="s">
        <v>39</v>
      </c>
      <c r="O270" s="92"/>
      <c r="P270" s="228">
        <f>O270*H270</f>
        <v>0</v>
      </c>
      <c r="Q270" s="228">
        <v>0</v>
      </c>
      <c r="R270" s="228">
        <f>Q270*H270</f>
        <v>0</v>
      </c>
      <c r="S270" s="228">
        <v>0</v>
      </c>
      <c r="T270" s="22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0" t="s">
        <v>152</v>
      </c>
      <c r="AT270" s="230" t="s">
        <v>148</v>
      </c>
      <c r="AU270" s="230" t="s">
        <v>84</v>
      </c>
      <c r="AY270" s="18" t="s">
        <v>146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8" t="s">
        <v>82</v>
      </c>
      <c r="BK270" s="231">
        <f>ROUND(I270*H270,2)</f>
        <v>0</v>
      </c>
      <c r="BL270" s="18" t="s">
        <v>152</v>
      </c>
      <c r="BM270" s="230" t="s">
        <v>333</v>
      </c>
    </row>
    <row r="271" s="2" customFormat="1" ht="16.5" customHeight="1">
      <c r="A271" s="39"/>
      <c r="B271" s="40"/>
      <c r="C271" s="219" t="s">
        <v>250</v>
      </c>
      <c r="D271" s="219" t="s">
        <v>148</v>
      </c>
      <c r="E271" s="220" t="s">
        <v>334</v>
      </c>
      <c r="F271" s="221" t="s">
        <v>335</v>
      </c>
      <c r="G271" s="222" t="s">
        <v>151</v>
      </c>
      <c r="H271" s="223">
        <v>65</v>
      </c>
      <c r="I271" s="224"/>
      <c r="J271" s="225">
        <f>ROUND(I271*H271,2)</f>
        <v>0</v>
      </c>
      <c r="K271" s="221" t="s">
        <v>33</v>
      </c>
      <c r="L271" s="45"/>
      <c r="M271" s="226" t="s">
        <v>1</v>
      </c>
      <c r="N271" s="227" t="s">
        <v>39</v>
      </c>
      <c r="O271" s="92"/>
      <c r="P271" s="228">
        <f>O271*H271</f>
        <v>0</v>
      </c>
      <c r="Q271" s="228">
        <v>0</v>
      </c>
      <c r="R271" s="228">
        <f>Q271*H271</f>
        <v>0</v>
      </c>
      <c r="S271" s="228">
        <v>0</v>
      </c>
      <c r="T271" s="229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0" t="s">
        <v>152</v>
      </c>
      <c r="AT271" s="230" t="s">
        <v>148</v>
      </c>
      <c r="AU271" s="230" t="s">
        <v>84</v>
      </c>
      <c r="AY271" s="18" t="s">
        <v>146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8" t="s">
        <v>82</v>
      </c>
      <c r="BK271" s="231">
        <f>ROUND(I271*H271,2)</f>
        <v>0</v>
      </c>
      <c r="BL271" s="18" t="s">
        <v>152</v>
      </c>
      <c r="BM271" s="230" t="s">
        <v>336</v>
      </c>
    </row>
    <row r="272" s="2" customFormat="1" ht="21.75" customHeight="1">
      <c r="A272" s="39"/>
      <c r="B272" s="40"/>
      <c r="C272" s="219" t="s">
        <v>337</v>
      </c>
      <c r="D272" s="219" t="s">
        <v>148</v>
      </c>
      <c r="E272" s="220" t="s">
        <v>338</v>
      </c>
      <c r="F272" s="221" t="s">
        <v>339</v>
      </c>
      <c r="G272" s="222" t="s">
        <v>151</v>
      </c>
      <c r="H272" s="223">
        <v>58</v>
      </c>
      <c r="I272" s="224"/>
      <c r="J272" s="225">
        <f>ROUND(I272*H272,2)</f>
        <v>0</v>
      </c>
      <c r="K272" s="221" t="s">
        <v>33</v>
      </c>
      <c r="L272" s="45"/>
      <c r="M272" s="226" t="s">
        <v>1</v>
      </c>
      <c r="N272" s="227" t="s">
        <v>39</v>
      </c>
      <c r="O272" s="92"/>
      <c r="P272" s="228">
        <f>O272*H272</f>
        <v>0</v>
      </c>
      <c r="Q272" s="228">
        <v>0</v>
      </c>
      <c r="R272" s="228">
        <f>Q272*H272</f>
        <v>0</v>
      </c>
      <c r="S272" s="228">
        <v>0</v>
      </c>
      <c r="T272" s="229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0" t="s">
        <v>152</v>
      </c>
      <c r="AT272" s="230" t="s">
        <v>148</v>
      </c>
      <c r="AU272" s="230" t="s">
        <v>84</v>
      </c>
      <c r="AY272" s="18" t="s">
        <v>146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18" t="s">
        <v>82</v>
      </c>
      <c r="BK272" s="231">
        <f>ROUND(I272*H272,2)</f>
        <v>0</v>
      </c>
      <c r="BL272" s="18" t="s">
        <v>152</v>
      </c>
      <c r="BM272" s="230" t="s">
        <v>340</v>
      </c>
    </row>
    <row r="273" s="2" customFormat="1" ht="21.75" customHeight="1">
      <c r="A273" s="39"/>
      <c r="B273" s="40"/>
      <c r="C273" s="219" t="s">
        <v>256</v>
      </c>
      <c r="D273" s="219" t="s">
        <v>148</v>
      </c>
      <c r="E273" s="220" t="s">
        <v>341</v>
      </c>
      <c r="F273" s="221" t="s">
        <v>342</v>
      </c>
      <c r="G273" s="222" t="s">
        <v>307</v>
      </c>
      <c r="H273" s="223">
        <v>4</v>
      </c>
      <c r="I273" s="224"/>
      <c r="J273" s="225">
        <f>ROUND(I273*H273,2)</f>
        <v>0</v>
      </c>
      <c r="K273" s="221" t="s">
        <v>33</v>
      </c>
      <c r="L273" s="45"/>
      <c r="M273" s="226" t="s">
        <v>1</v>
      </c>
      <c r="N273" s="227" t="s">
        <v>39</v>
      </c>
      <c r="O273" s="92"/>
      <c r="P273" s="228">
        <f>O273*H273</f>
        <v>0</v>
      </c>
      <c r="Q273" s="228">
        <v>0</v>
      </c>
      <c r="R273" s="228">
        <f>Q273*H273</f>
        <v>0</v>
      </c>
      <c r="S273" s="228">
        <v>0</v>
      </c>
      <c r="T273" s="229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0" t="s">
        <v>152</v>
      </c>
      <c r="AT273" s="230" t="s">
        <v>148</v>
      </c>
      <c r="AU273" s="230" t="s">
        <v>84</v>
      </c>
      <c r="AY273" s="18" t="s">
        <v>146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8" t="s">
        <v>82</v>
      </c>
      <c r="BK273" s="231">
        <f>ROUND(I273*H273,2)</f>
        <v>0</v>
      </c>
      <c r="BL273" s="18" t="s">
        <v>152</v>
      </c>
      <c r="BM273" s="230" t="s">
        <v>343</v>
      </c>
    </row>
    <row r="274" s="12" customFormat="1" ht="22.8" customHeight="1">
      <c r="A274" s="12"/>
      <c r="B274" s="203"/>
      <c r="C274" s="204"/>
      <c r="D274" s="205" t="s">
        <v>73</v>
      </c>
      <c r="E274" s="217" t="s">
        <v>194</v>
      </c>
      <c r="F274" s="217" t="s">
        <v>344</v>
      </c>
      <c r="G274" s="204"/>
      <c r="H274" s="204"/>
      <c r="I274" s="207"/>
      <c r="J274" s="218">
        <f>BK274</f>
        <v>0</v>
      </c>
      <c r="K274" s="204"/>
      <c r="L274" s="209"/>
      <c r="M274" s="210"/>
      <c r="N274" s="211"/>
      <c r="O274" s="211"/>
      <c r="P274" s="212">
        <f>SUM(P275:P279)</f>
        <v>0</v>
      </c>
      <c r="Q274" s="211"/>
      <c r="R274" s="212">
        <f>SUM(R275:R279)</f>
        <v>0</v>
      </c>
      <c r="S274" s="211"/>
      <c r="T274" s="213">
        <f>SUM(T275:T279)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14" t="s">
        <v>82</v>
      </c>
      <c r="AT274" s="215" t="s">
        <v>73</v>
      </c>
      <c r="AU274" s="215" t="s">
        <v>82</v>
      </c>
      <c r="AY274" s="214" t="s">
        <v>146</v>
      </c>
      <c r="BK274" s="216">
        <f>SUM(BK275:BK279)</f>
        <v>0</v>
      </c>
    </row>
    <row r="275" s="2" customFormat="1" ht="49.05" customHeight="1">
      <c r="A275" s="39"/>
      <c r="B275" s="40"/>
      <c r="C275" s="219" t="s">
        <v>345</v>
      </c>
      <c r="D275" s="219" t="s">
        <v>148</v>
      </c>
      <c r="E275" s="220" t="s">
        <v>346</v>
      </c>
      <c r="F275" s="221" t="s">
        <v>347</v>
      </c>
      <c r="G275" s="222" t="s">
        <v>197</v>
      </c>
      <c r="H275" s="223">
        <v>1</v>
      </c>
      <c r="I275" s="224"/>
      <c r="J275" s="225">
        <f>ROUND(I275*H275,2)</f>
        <v>0</v>
      </c>
      <c r="K275" s="221" t="s">
        <v>1</v>
      </c>
      <c r="L275" s="45"/>
      <c r="M275" s="226" t="s">
        <v>1</v>
      </c>
      <c r="N275" s="227" t="s">
        <v>39</v>
      </c>
      <c r="O275" s="92"/>
      <c r="P275" s="228">
        <f>O275*H275</f>
        <v>0</v>
      </c>
      <c r="Q275" s="228">
        <v>0</v>
      </c>
      <c r="R275" s="228">
        <f>Q275*H275</f>
        <v>0</v>
      </c>
      <c r="S275" s="228">
        <v>0</v>
      </c>
      <c r="T275" s="22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0" t="s">
        <v>152</v>
      </c>
      <c r="AT275" s="230" t="s">
        <v>148</v>
      </c>
      <c r="AU275" s="230" t="s">
        <v>84</v>
      </c>
      <c r="AY275" s="18" t="s">
        <v>146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8" t="s">
        <v>82</v>
      </c>
      <c r="BK275" s="231">
        <f>ROUND(I275*H275,2)</f>
        <v>0</v>
      </c>
      <c r="BL275" s="18" t="s">
        <v>152</v>
      </c>
      <c r="BM275" s="230" t="s">
        <v>348</v>
      </c>
    </row>
    <row r="276" s="13" customFormat="1">
      <c r="A276" s="13"/>
      <c r="B276" s="232"/>
      <c r="C276" s="233"/>
      <c r="D276" s="234" t="s">
        <v>156</v>
      </c>
      <c r="E276" s="235" t="s">
        <v>1</v>
      </c>
      <c r="F276" s="236" t="s">
        <v>349</v>
      </c>
      <c r="G276" s="233"/>
      <c r="H276" s="235" t="s">
        <v>1</v>
      </c>
      <c r="I276" s="237"/>
      <c r="J276" s="233"/>
      <c r="K276" s="233"/>
      <c r="L276" s="238"/>
      <c r="M276" s="239"/>
      <c r="N276" s="240"/>
      <c r="O276" s="240"/>
      <c r="P276" s="240"/>
      <c r="Q276" s="240"/>
      <c r="R276" s="240"/>
      <c r="S276" s="240"/>
      <c r="T276" s="24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2" t="s">
        <v>156</v>
      </c>
      <c r="AU276" s="242" t="s">
        <v>84</v>
      </c>
      <c r="AV276" s="13" t="s">
        <v>82</v>
      </c>
      <c r="AW276" s="13" t="s">
        <v>30</v>
      </c>
      <c r="AX276" s="13" t="s">
        <v>74</v>
      </c>
      <c r="AY276" s="242" t="s">
        <v>146</v>
      </c>
    </row>
    <row r="277" s="14" customFormat="1">
      <c r="A277" s="14"/>
      <c r="B277" s="243"/>
      <c r="C277" s="244"/>
      <c r="D277" s="234" t="s">
        <v>156</v>
      </c>
      <c r="E277" s="245" t="s">
        <v>1</v>
      </c>
      <c r="F277" s="246" t="s">
        <v>350</v>
      </c>
      <c r="G277" s="244"/>
      <c r="H277" s="247">
        <v>1</v>
      </c>
      <c r="I277" s="248"/>
      <c r="J277" s="244"/>
      <c r="K277" s="244"/>
      <c r="L277" s="249"/>
      <c r="M277" s="250"/>
      <c r="N277" s="251"/>
      <c r="O277" s="251"/>
      <c r="P277" s="251"/>
      <c r="Q277" s="251"/>
      <c r="R277" s="251"/>
      <c r="S277" s="251"/>
      <c r="T277" s="252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3" t="s">
        <v>156</v>
      </c>
      <c r="AU277" s="253" t="s">
        <v>84</v>
      </c>
      <c r="AV277" s="14" t="s">
        <v>84</v>
      </c>
      <c r="AW277" s="14" t="s">
        <v>30</v>
      </c>
      <c r="AX277" s="14" t="s">
        <v>74</v>
      </c>
      <c r="AY277" s="253" t="s">
        <v>146</v>
      </c>
    </row>
    <row r="278" s="15" customFormat="1">
      <c r="A278" s="15"/>
      <c r="B278" s="254"/>
      <c r="C278" s="255"/>
      <c r="D278" s="234" t="s">
        <v>156</v>
      </c>
      <c r="E278" s="256" t="s">
        <v>1</v>
      </c>
      <c r="F278" s="257" t="s">
        <v>160</v>
      </c>
      <c r="G278" s="255"/>
      <c r="H278" s="258">
        <v>1</v>
      </c>
      <c r="I278" s="259"/>
      <c r="J278" s="255"/>
      <c r="K278" s="255"/>
      <c r="L278" s="260"/>
      <c r="M278" s="261"/>
      <c r="N278" s="262"/>
      <c r="O278" s="262"/>
      <c r="P278" s="262"/>
      <c r="Q278" s="262"/>
      <c r="R278" s="262"/>
      <c r="S278" s="262"/>
      <c r="T278" s="263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64" t="s">
        <v>156</v>
      </c>
      <c r="AU278" s="264" t="s">
        <v>84</v>
      </c>
      <c r="AV278" s="15" t="s">
        <v>152</v>
      </c>
      <c r="AW278" s="15" t="s">
        <v>30</v>
      </c>
      <c r="AX278" s="15" t="s">
        <v>82</v>
      </c>
      <c r="AY278" s="264" t="s">
        <v>146</v>
      </c>
    </row>
    <row r="279" s="2" customFormat="1" ht="24.15" customHeight="1">
      <c r="A279" s="39"/>
      <c r="B279" s="40"/>
      <c r="C279" s="219" t="s">
        <v>260</v>
      </c>
      <c r="D279" s="219" t="s">
        <v>148</v>
      </c>
      <c r="E279" s="220" t="s">
        <v>351</v>
      </c>
      <c r="F279" s="221" t="s">
        <v>352</v>
      </c>
      <c r="G279" s="222" t="s">
        <v>151</v>
      </c>
      <c r="H279" s="223">
        <v>58</v>
      </c>
      <c r="I279" s="224"/>
      <c r="J279" s="225">
        <f>ROUND(I279*H279,2)</f>
        <v>0</v>
      </c>
      <c r="K279" s="221" t="s">
        <v>1</v>
      </c>
      <c r="L279" s="45"/>
      <c r="M279" s="226" t="s">
        <v>1</v>
      </c>
      <c r="N279" s="227" t="s">
        <v>39</v>
      </c>
      <c r="O279" s="92"/>
      <c r="P279" s="228">
        <f>O279*H279</f>
        <v>0</v>
      </c>
      <c r="Q279" s="228">
        <v>0</v>
      </c>
      <c r="R279" s="228">
        <f>Q279*H279</f>
        <v>0</v>
      </c>
      <c r="S279" s="228">
        <v>0</v>
      </c>
      <c r="T279" s="229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0" t="s">
        <v>152</v>
      </c>
      <c r="AT279" s="230" t="s">
        <v>148</v>
      </c>
      <c r="AU279" s="230" t="s">
        <v>84</v>
      </c>
      <c r="AY279" s="18" t="s">
        <v>146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8" t="s">
        <v>82</v>
      </c>
      <c r="BK279" s="231">
        <f>ROUND(I279*H279,2)</f>
        <v>0</v>
      </c>
      <c r="BL279" s="18" t="s">
        <v>152</v>
      </c>
      <c r="BM279" s="230" t="s">
        <v>353</v>
      </c>
    </row>
    <row r="280" s="12" customFormat="1" ht="22.8" customHeight="1">
      <c r="A280" s="12"/>
      <c r="B280" s="203"/>
      <c r="C280" s="204"/>
      <c r="D280" s="205" t="s">
        <v>73</v>
      </c>
      <c r="E280" s="217" t="s">
        <v>354</v>
      </c>
      <c r="F280" s="217" t="s">
        <v>355</v>
      </c>
      <c r="G280" s="204"/>
      <c r="H280" s="204"/>
      <c r="I280" s="207"/>
      <c r="J280" s="218">
        <f>BK280</f>
        <v>0</v>
      </c>
      <c r="K280" s="204"/>
      <c r="L280" s="209"/>
      <c r="M280" s="210"/>
      <c r="N280" s="211"/>
      <c r="O280" s="211"/>
      <c r="P280" s="212">
        <f>SUM(P281:P286)</f>
        <v>0</v>
      </c>
      <c r="Q280" s="211"/>
      <c r="R280" s="212">
        <f>SUM(R281:R286)</f>
        <v>0</v>
      </c>
      <c r="S280" s="211"/>
      <c r="T280" s="213">
        <f>SUM(T281:T286)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14" t="s">
        <v>82</v>
      </c>
      <c r="AT280" s="215" t="s">
        <v>73</v>
      </c>
      <c r="AU280" s="215" t="s">
        <v>82</v>
      </c>
      <c r="AY280" s="214" t="s">
        <v>146</v>
      </c>
      <c r="BK280" s="216">
        <f>SUM(BK281:BK286)</f>
        <v>0</v>
      </c>
    </row>
    <row r="281" s="2" customFormat="1" ht="33" customHeight="1">
      <c r="A281" s="39"/>
      <c r="B281" s="40"/>
      <c r="C281" s="219" t="s">
        <v>356</v>
      </c>
      <c r="D281" s="219" t="s">
        <v>148</v>
      </c>
      <c r="E281" s="220" t="s">
        <v>357</v>
      </c>
      <c r="F281" s="221" t="s">
        <v>358</v>
      </c>
      <c r="G281" s="222" t="s">
        <v>185</v>
      </c>
      <c r="H281" s="223">
        <v>1.409</v>
      </c>
      <c r="I281" s="224"/>
      <c r="J281" s="225">
        <f>ROUND(I281*H281,2)</f>
        <v>0</v>
      </c>
      <c r="K281" s="221" t="s">
        <v>33</v>
      </c>
      <c r="L281" s="45"/>
      <c r="M281" s="226" t="s">
        <v>1</v>
      </c>
      <c r="N281" s="227" t="s">
        <v>39</v>
      </c>
      <c r="O281" s="92"/>
      <c r="P281" s="228">
        <f>O281*H281</f>
        <v>0</v>
      </c>
      <c r="Q281" s="228">
        <v>0</v>
      </c>
      <c r="R281" s="228">
        <f>Q281*H281</f>
        <v>0</v>
      </c>
      <c r="S281" s="228">
        <v>0</v>
      </c>
      <c r="T281" s="229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0" t="s">
        <v>152</v>
      </c>
      <c r="AT281" s="230" t="s">
        <v>148</v>
      </c>
      <c r="AU281" s="230" t="s">
        <v>84</v>
      </c>
      <c r="AY281" s="18" t="s">
        <v>146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8" t="s">
        <v>82</v>
      </c>
      <c r="BK281" s="231">
        <f>ROUND(I281*H281,2)</f>
        <v>0</v>
      </c>
      <c r="BL281" s="18" t="s">
        <v>152</v>
      </c>
      <c r="BM281" s="230" t="s">
        <v>359</v>
      </c>
    </row>
    <row r="282" s="2" customFormat="1" ht="24.15" customHeight="1">
      <c r="A282" s="39"/>
      <c r="B282" s="40"/>
      <c r="C282" s="219" t="s">
        <v>267</v>
      </c>
      <c r="D282" s="219" t="s">
        <v>148</v>
      </c>
      <c r="E282" s="220" t="s">
        <v>360</v>
      </c>
      <c r="F282" s="221" t="s">
        <v>361</v>
      </c>
      <c r="G282" s="222" t="s">
        <v>185</v>
      </c>
      <c r="H282" s="223">
        <v>1.409</v>
      </c>
      <c r="I282" s="224"/>
      <c r="J282" s="225">
        <f>ROUND(I282*H282,2)</f>
        <v>0</v>
      </c>
      <c r="K282" s="221" t="s">
        <v>33</v>
      </c>
      <c r="L282" s="45"/>
      <c r="M282" s="226" t="s">
        <v>1</v>
      </c>
      <c r="N282" s="227" t="s">
        <v>39</v>
      </c>
      <c r="O282" s="92"/>
      <c r="P282" s="228">
        <f>O282*H282</f>
        <v>0</v>
      </c>
      <c r="Q282" s="228">
        <v>0</v>
      </c>
      <c r="R282" s="228">
        <f>Q282*H282</f>
        <v>0</v>
      </c>
      <c r="S282" s="228">
        <v>0</v>
      </c>
      <c r="T282" s="229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0" t="s">
        <v>152</v>
      </c>
      <c r="AT282" s="230" t="s">
        <v>148</v>
      </c>
      <c r="AU282" s="230" t="s">
        <v>84</v>
      </c>
      <c r="AY282" s="18" t="s">
        <v>146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8" t="s">
        <v>82</v>
      </c>
      <c r="BK282" s="231">
        <f>ROUND(I282*H282,2)</f>
        <v>0</v>
      </c>
      <c r="BL282" s="18" t="s">
        <v>152</v>
      </c>
      <c r="BM282" s="230" t="s">
        <v>362</v>
      </c>
    </row>
    <row r="283" s="2" customFormat="1" ht="24.15" customHeight="1">
      <c r="A283" s="39"/>
      <c r="B283" s="40"/>
      <c r="C283" s="219" t="s">
        <v>363</v>
      </c>
      <c r="D283" s="219" t="s">
        <v>148</v>
      </c>
      <c r="E283" s="220" t="s">
        <v>364</v>
      </c>
      <c r="F283" s="221" t="s">
        <v>365</v>
      </c>
      <c r="G283" s="222" t="s">
        <v>185</v>
      </c>
      <c r="H283" s="223">
        <v>19.725999999999999</v>
      </c>
      <c r="I283" s="224"/>
      <c r="J283" s="225">
        <f>ROUND(I283*H283,2)</f>
        <v>0</v>
      </c>
      <c r="K283" s="221" t="s">
        <v>33</v>
      </c>
      <c r="L283" s="45"/>
      <c r="M283" s="226" t="s">
        <v>1</v>
      </c>
      <c r="N283" s="227" t="s">
        <v>39</v>
      </c>
      <c r="O283" s="92"/>
      <c r="P283" s="228">
        <f>O283*H283</f>
        <v>0</v>
      </c>
      <c r="Q283" s="228">
        <v>0</v>
      </c>
      <c r="R283" s="228">
        <f>Q283*H283</f>
        <v>0</v>
      </c>
      <c r="S283" s="228">
        <v>0</v>
      </c>
      <c r="T283" s="229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0" t="s">
        <v>152</v>
      </c>
      <c r="AT283" s="230" t="s">
        <v>148</v>
      </c>
      <c r="AU283" s="230" t="s">
        <v>84</v>
      </c>
      <c r="AY283" s="18" t="s">
        <v>146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8" t="s">
        <v>82</v>
      </c>
      <c r="BK283" s="231">
        <f>ROUND(I283*H283,2)</f>
        <v>0</v>
      </c>
      <c r="BL283" s="18" t="s">
        <v>152</v>
      </c>
      <c r="BM283" s="230" t="s">
        <v>366</v>
      </c>
    </row>
    <row r="284" s="14" customFormat="1">
      <c r="A284" s="14"/>
      <c r="B284" s="243"/>
      <c r="C284" s="244"/>
      <c r="D284" s="234" t="s">
        <v>156</v>
      </c>
      <c r="E284" s="245" t="s">
        <v>1</v>
      </c>
      <c r="F284" s="246" t="s">
        <v>367</v>
      </c>
      <c r="G284" s="244"/>
      <c r="H284" s="247">
        <v>19.725999999999999</v>
      </c>
      <c r="I284" s="248"/>
      <c r="J284" s="244"/>
      <c r="K284" s="244"/>
      <c r="L284" s="249"/>
      <c r="M284" s="250"/>
      <c r="N284" s="251"/>
      <c r="O284" s="251"/>
      <c r="P284" s="251"/>
      <c r="Q284" s="251"/>
      <c r="R284" s="251"/>
      <c r="S284" s="251"/>
      <c r="T284" s="252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3" t="s">
        <v>156</v>
      </c>
      <c r="AU284" s="253" t="s">
        <v>84</v>
      </c>
      <c r="AV284" s="14" t="s">
        <v>84</v>
      </c>
      <c r="AW284" s="14" t="s">
        <v>30</v>
      </c>
      <c r="AX284" s="14" t="s">
        <v>74</v>
      </c>
      <c r="AY284" s="253" t="s">
        <v>146</v>
      </c>
    </row>
    <row r="285" s="15" customFormat="1">
      <c r="A285" s="15"/>
      <c r="B285" s="254"/>
      <c r="C285" s="255"/>
      <c r="D285" s="234" t="s">
        <v>156</v>
      </c>
      <c r="E285" s="256" t="s">
        <v>1</v>
      </c>
      <c r="F285" s="257" t="s">
        <v>160</v>
      </c>
      <c r="G285" s="255"/>
      <c r="H285" s="258">
        <v>19.725999999999999</v>
      </c>
      <c r="I285" s="259"/>
      <c r="J285" s="255"/>
      <c r="K285" s="255"/>
      <c r="L285" s="260"/>
      <c r="M285" s="261"/>
      <c r="N285" s="262"/>
      <c r="O285" s="262"/>
      <c r="P285" s="262"/>
      <c r="Q285" s="262"/>
      <c r="R285" s="262"/>
      <c r="S285" s="262"/>
      <c r="T285" s="263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64" t="s">
        <v>156</v>
      </c>
      <c r="AU285" s="264" t="s">
        <v>84</v>
      </c>
      <c r="AV285" s="15" t="s">
        <v>152</v>
      </c>
      <c r="AW285" s="15" t="s">
        <v>30</v>
      </c>
      <c r="AX285" s="15" t="s">
        <v>82</v>
      </c>
      <c r="AY285" s="264" t="s">
        <v>146</v>
      </c>
    </row>
    <row r="286" s="2" customFormat="1" ht="44.25" customHeight="1">
      <c r="A286" s="39"/>
      <c r="B286" s="40"/>
      <c r="C286" s="219" t="s">
        <v>271</v>
      </c>
      <c r="D286" s="219" t="s">
        <v>148</v>
      </c>
      <c r="E286" s="220" t="s">
        <v>368</v>
      </c>
      <c r="F286" s="221" t="s">
        <v>369</v>
      </c>
      <c r="G286" s="222" t="s">
        <v>185</v>
      </c>
      <c r="H286" s="223">
        <v>1.44</v>
      </c>
      <c r="I286" s="224"/>
      <c r="J286" s="225">
        <f>ROUND(I286*H286,2)</f>
        <v>0</v>
      </c>
      <c r="K286" s="221" t="s">
        <v>33</v>
      </c>
      <c r="L286" s="45"/>
      <c r="M286" s="226" t="s">
        <v>1</v>
      </c>
      <c r="N286" s="227" t="s">
        <v>39</v>
      </c>
      <c r="O286" s="92"/>
      <c r="P286" s="228">
        <f>O286*H286</f>
        <v>0</v>
      </c>
      <c r="Q286" s="228">
        <v>0</v>
      </c>
      <c r="R286" s="228">
        <f>Q286*H286</f>
        <v>0</v>
      </c>
      <c r="S286" s="228">
        <v>0</v>
      </c>
      <c r="T286" s="229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0" t="s">
        <v>152</v>
      </c>
      <c r="AT286" s="230" t="s">
        <v>148</v>
      </c>
      <c r="AU286" s="230" t="s">
        <v>84</v>
      </c>
      <c r="AY286" s="18" t="s">
        <v>146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18" t="s">
        <v>82</v>
      </c>
      <c r="BK286" s="231">
        <f>ROUND(I286*H286,2)</f>
        <v>0</v>
      </c>
      <c r="BL286" s="18" t="s">
        <v>152</v>
      </c>
      <c r="BM286" s="230" t="s">
        <v>370</v>
      </c>
    </row>
    <row r="287" s="12" customFormat="1" ht="22.8" customHeight="1">
      <c r="A287" s="12"/>
      <c r="B287" s="203"/>
      <c r="C287" s="204"/>
      <c r="D287" s="205" t="s">
        <v>73</v>
      </c>
      <c r="E287" s="217" t="s">
        <v>371</v>
      </c>
      <c r="F287" s="217" t="s">
        <v>372</v>
      </c>
      <c r="G287" s="204"/>
      <c r="H287" s="204"/>
      <c r="I287" s="207"/>
      <c r="J287" s="218">
        <f>BK287</f>
        <v>0</v>
      </c>
      <c r="K287" s="204"/>
      <c r="L287" s="209"/>
      <c r="M287" s="210"/>
      <c r="N287" s="211"/>
      <c r="O287" s="211"/>
      <c r="P287" s="212">
        <f>P288</f>
        <v>0</v>
      </c>
      <c r="Q287" s="211"/>
      <c r="R287" s="212">
        <f>R288</f>
        <v>0</v>
      </c>
      <c r="S287" s="211"/>
      <c r="T287" s="213">
        <f>T288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14" t="s">
        <v>82</v>
      </c>
      <c r="AT287" s="215" t="s">
        <v>73</v>
      </c>
      <c r="AU287" s="215" t="s">
        <v>82</v>
      </c>
      <c r="AY287" s="214" t="s">
        <v>146</v>
      </c>
      <c r="BK287" s="216">
        <f>BK288</f>
        <v>0</v>
      </c>
    </row>
    <row r="288" s="2" customFormat="1" ht="24.15" customHeight="1">
      <c r="A288" s="39"/>
      <c r="B288" s="40"/>
      <c r="C288" s="219" t="s">
        <v>373</v>
      </c>
      <c r="D288" s="219" t="s">
        <v>148</v>
      </c>
      <c r="E288" s="220" t="s">
        <v>374</v>
      </c>
      <c r="F288" s="221" t="s">
        <v>375</v>
      </c>
      <c r="G288" s="222" t="s">
        <v>185</v>
      </c>
      <c r="H288" s="223">
        <v>130.452</v>
      </c>
      <c r="I288" s="224"/>
      <c r="J288" s="225">
        <f>ROUND(I288*H288,2)</f>
        <v>0</v>
      </c>
      <c r="K288" s="221" t="s">
        <v>33</v>
      </c>
      <c r="L288" s="45"/>
      <c r="M288" s="226" t="s">
        <v>1</v>
      </c>
      <c r="N288" s="227" t="s">
        <v>39</v>
      </c>
      <c r="O288" s="92"/>
      <c r="P288" s="228">
        <f>O288*H288</f>
        <v>0</v>
      </c>
      <c r="Q288" s="228">
        <v>0</v>
      </c>
      <c r="R288" s="228">
        <f>Q288*H288</f>
        <v>0</v>
      </c>
      <c r="S288" s="228">
        <v>0</v>
      </c>
      <c r="T288" s="229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0" t="s">
        <v>152</v>
      </c>
      <c r="AT288" s="230" t="s">
        <v>148</v>
      </c>
      <c r="AU288" s="230" t="s">
        <v>84</v>
      </c>
      <c r="AY288" s="18" t="s">
        <v>146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18" t="s">
        <v>82</v>
      </c>
      <c r="BK288" s="231">
        <f>ROUND(I288*H288,2)</f>
        <v>0</v>
      </c>
      <c r="BL288" s="18" t="s">
        <v>152</v>
      </c>
      <c r="BM288" s="230" t="s">
        <v>376</v>
      </c>
    </row>
    <row r="289" s="12" customFormat="1" ht="25.92" customHeight="1">
      <c r="A289" s="12"/>
      <c r="B289" s="203"/>
      <c r="C289" s="204"/>
      <c r="D289" s="205" t="s">
        <v>73</v>
      </c>
      <c r="E289" s="206" t="s">
        <v>377</v>
      </c>
      <c r="F289" s="206" t="s">
        <v>378</v>
      </c>
      <c r="G289" s="204"/>
      <c r="H289" s="204"/>
      <c r="I289" s="207"/>
      <c r="J289" s="208">
        <f>BK289</f>
        <v>0</v>
      </c>
      <c r="K289" s="204"/>
      <c r="L289" s="209"/>
      <c r="M289" s="210"/>
      <c r="N289" s="211"/>
      <c r="O289" s="211"/>
      <c r="P289" s="212">
        <f>P290+P302+P307</f>
        <v>0</v>
      </c>
      <c r="Q289" s="211"/>
      <c r="R289" s="212">
        <f>R290+R302+R307</f>
        <v>0</v>
      </c>
      <c r="S289" s="211"/>
      <c r="T289" s="213">
        <f>T290+T302+T307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14" t="s">
        <v>84</v>
      </c>
      <c r="AT289" s="215" t="s">
        <v>73</v>
      </c>
      <c r="AU289" s="215" t="s">
        <v>74</v>
      </c>
      <c r="AY289" s="214" t="s">
        <v>146</v>
      </c>
      <c r="BK289" s="216">
        <f>BK290+BK302+BK307</f>
        <v>0</v>
      </c>
    </row>
    <row r="290" s="12" customFormat="1" ht="22.8" customHeight="1">
      <c r="A290" s="12"/>
      <c r="B290" s="203"/>
      <c r="C290" s="204"/>
      <c r="D290" s="205" t="s">
        <v>73</v>
      </c>
      <c r="E290" s="217" t="s">
        <v>379</v>
      </c>
      <c r="F290" s="217" t="s">
        <v>380</v>
      </c>
      <c r="G290" s="204"/>
      <c r="H290" s="204"/>
      <c r="I290" s="207"/>
      <c r="J290" s="218">
        <f>BK290</f>
        <v>0</v>
      </c>
      <c r="K290" s="204"/>
      <c r="L290" s="209"/>
      <c r="M290" s="210"/>
      <c r="N290" s="211"/>
      <c r="O290" s="211"/>
      <c r="P290" s="212">
        <f>SUM(P291:P301)</f>
        <v>0</v>
      </c>
      <c r="Q290" s="211"/>
      <c r="R290" s="212">
        <f>SUM(R291:R301)</f>
        <v>0</v>
      </c>
      <c r="S290" s="211"/>
      <c r="T290" s="213">
        <f>SUM(T291:T301)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14" t="s">
        <v>84</v>
      </c>
      <c r="AT290" s="215" t="s">
        <v>73</v>
      </c>
      <c r="AU290" s="215" t="s">
        <v>82</v>
      </c>
      <c r="AY290" s="214" t="s">
        <v>146</v>
      </c>
      <c r="BK290" s="216">
        <f>SUM(BK291:BK301)</f>
        <v>0</v>
      </c>
    </row>
    <row r="291" s="2" customFormat="1" ht="24.15" customHeight="1">
      <c r="A291" s="39"/>
      <c r="B291" s="40"/>
      <c r="C291" s="219" t="s">
        <v>276</v>
      </c>
      <c r="D291" s="219" t="s">
        <v>148</v>
      </c>
      <c r="E291" s="220" t="s">
        <v>381</v>
      </c>
      <c r="F291" s="221" t="s">
        <v>382</v>
      </c>
      <c r="G291" s="222" t="s">
        <v>151</v>
      </c>
      <c r="H291" s="223">
        <v>1</v>
      </c>
      <c r="I291" s="224"/>
      <c r="J291" s="225">
        <f>ROUND(I291*H291,2)</f>
        <v>0</v>
      </c>
      <c r="K291" s="221" t="s">
        <v>33</v>
      </c>
      <c r="L291" s="45"/>
      <c r="M291" s="226" t="s">
        <v>1</v>
      </c>
      <c r="N291" s="227" t="s">
        <v>39</v>
      </c>
      <c r="O291" s="92"/>
      <c r="P291" s="228">
        <f>O291*H291</f>
        <v>0</v>
      </c>
      <c r="Q291" s="228">
        <v>0</v>
      </c>
      <c r="R291" s="228">
        <f>Q291*H291</f>
        <v>0</v>
      </c>
      <c r="S291" s="228">
        <v>0</v>
      </c>
      <c r="T291" s="229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0" t="s">
        <v>190</v>
      </c>
      <c r="AT291" s="230" t="s">
        <v>148</v>
      </c>
      <c r="AU291" s="230" t="s">
        <v>84</v>
      </c>
      <c r="AY291" s="18" t="s">
        <v>146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18" t="s">
        <v>82</v>
      </c>
      <c r="BK291" s="231">
        <f>ROUND(I291*H291,2)</f>
        <v>0</v>
      </c>
      <c r="BL291" s="18" t="s">
        <v>190</v>
      </c>
      <c r="BM291" s="230" t="s">
        <v>383</v>
      </c>
    </row>
    <row r="292" s="2" customFormat="1" ht="24.15" customHeight="1">
      <c r="A292" s="39"/>
      <c r="B292" s="40"/>
      <c r="C292" s="219" t="s">
        <v>384</v>
      </c>
      <c r="D292" s="219" t="s">
        <v>148</v>
      </c>
      <c r="E292" s="220" t="s">
        <v>385</v>
      </c>
      <c r="F292" s="221" t="s">
        <v>386</v>
      </c>
      <c r="G292" s="222" t="s">
        <v>307</v>
      </c>
      <c r="H292" s="223">
        <v>1</v>
      </c>
      <c r="I292" s="224"/>
      <c r="J292" s="225">
        <f>ROUND(I292*H292,2)</f>
        <v>0</v>
      </c>
      <c r="K292" s="221" t="s">
        <v>1</v>
      </c>
      <c r="L292" s="45"/>
      <c r="M292" s="226" t="s">
        <v>1</v>
      </c>
      <c r="N292" s="227" t="s">
        <v>39</v>
      </c>
      <c r="O292" s="92"/>
      <c r="P292" s="228">
        <f>O292*H292</f>
        <v>0</v>
      </c>
      <c r="Q292" s="228">
        <v>0</v>
      </c>
      <c r="R292" s="228">
        <f>Q292*H292</f>
        <v>0</v>
      </c>
      <c r="S292" s="228">
        <v>0</v>
      </c>
      <c r="T292" s="229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0" t="s">
        <v>190</v>
      </c>
      <c r="AT292" s="230" t="s">
        <v>148</v>
      </c>
      <c r="AU292" s="230" t="s">
        <v>84</v>
      </c>
      <c r="AY292" s="18" t="s">
        <v>146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18" t="s">
        <v>82</v>
      </c>
      <c r="BK292" s="231">
        <f>ROUND(I292*H292,2)</f>
        <v>0</v>
      </c>
      <c r="BL292" s="18" t="s">
        <v>190</v>
      </c>
      <c r="BM292" s="230" t="s">
        <v>387</v>
      </c>
    </row>
    <row r="293" s="2" customFormat="1" ht="24.15" customHeight="1">
      <c r="A293" s="39"/>
      <c r="B293" s="40"/>
      <c r="C293" s="219" t="s">
        <v>279</v>
      </c>
      <c r="D293" s="219" t="s">
        <v>148</v>
      </c>
      <c r="E293" s="220" t="s">
        <v>388</v>
      </c>
      <c r="F293" s="221" t="s">
        <v>389</v>
      </c>
      <c r="G293" s="222" t="s">
        <v>307</v>
      </c>
      <c r="H293" s="223">
        <v>1</v>
      </c>
      <c r="I293" s="224"/>
      <c r="J293" s="225">
        <f>ROUND(I293*H293,2)</f>
        <v>0</v>
      </c>
      <c r="K293" s="221" t="s">
        <v>1</v>
      </c>
      <c r="L293" s="45"/>
      <c r="M293" s="226" t="s">
        <v>1</v>
      </c>
      <c r="N293" s="227" t="s">
        <v>39</v>
      </c>
      <c r="O293" s="92"/>
      <c r="P293" s="228">
        <f>O293*H293</f>
        <v>0</v>
      </c>
      <c r="Q293" s="228">
        <v>0</v>
      </c>
      <c r="R293" s="228">
        <f>Q293*H293</f>
        <v>0</v>
      </c>
      <c r="S293" s="228">
        <v>0</v>
      </c>
      <c r="T293" s="229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0" t="s">
        <v>190</v>
      </c>
      <c r="AT293" s="230" t="s">
        <v>148</v>
      </c>
      <c r="AU293" s="230" t="s">
        <v>84</v>
      </c>
      <c r="AY293" s="18" t="s">
        <v>146</v>
      </c>
      <c r="BE293" s="231">
        <f>IF(N293="základní",J293,0)</f>
        <v>0</v>
      </c>
      <c r="BF293" s="231">
        <f>IF(N293="snížená",J293,0)</f>
        <v>0</v>
      </c>
      <c r="BG293" s="231">
        <f>IF(N293="zákl. přenesená",J293,0)</f>
        <v>0</v>
      </c>
      <c r="BH293" s="231">
        <f>IF(N293="sníž. přenesená",J293,0)</f>
        <v>0</v>
      </c>
      <c r="BI293" s="231">
        <f>IF(N293="nulová",J293,0)</f>
        <v>0</v>
      </c>
      <c r="BJ293" s="18" t="s">
        <v>82</v>
      </c>
      <c r="BK293" s="231">
        <f>ROUND(I293*H293,2)</f>
        <v>0</v>
      </c>
      <c r="BL293" s="18" t="s">
        <v>190</v>
      </c>
      <c r="BM293" s="230" t="s">
        <v>390</v>
      </c>
    </row>
    <row r="294" s="2" customFormat="1" ht="16.5" customHeight="1">
      <c r="A294" s="39"/>
      <c r="B294" s="40"/>
      <c r="C294" s="219" t="s">
        <v>391</v>
      </c>
      <c r="D294" s="219" t="s">
        <v>148</v>
      </c>
      <c r="E294" s="220" t="s">
        <v>392</v>
      </c>
      <c r="F294" s="221" t="s">
        <v>393</v>
      </c>
      <c r="G294" s="222" t="s">
        <v>307</v>
      </c>
      <c r="H294" s="223">
        <v>10</v>
      </c>
      <c r="I294" s="224"/>
      <c r="J294" s="225">
        <f>ROUND(I294*H294,2)</f>
        <v>0</v>
      </c>
      <c r="K294" s="221" t="s">
        <v>33</v>
      </c>
      <c r="L294" s="45"/>
      <c r="M294" s="226" t="s">
        <v>1</v>
      </c>
      <c r="N294" s="227" t="s">
        <v>39</v>
      </c>
      <c r="O294" s="92"/>
      <c r="P294" s="228">
        <f>O294*H294</f>
        <v>0</v>
      </c>
      <c r="Q294" s="228">
        <v>0</v>
      </c>
      <c r="R294" s="228">
        <f>Q294*H294</f>
        <v>0</v>
      </c>
      <c r="S294" s="228">
        <v>0</v>
      </c>
      <c r="T294" s="229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0" t="s">
        <v>190</v>
      </c>
      <c r="AT294" s="230" t="s">
        <v>148</v>
      </c>
      <c r="AU294" s="230" t="s">
        <v>84</v>
      </c>
      <c r="AY294" s="18" t="s">
        <v>146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18" t="s">
        <v>82</v>
      </c>
      <c r="BK294" s="231">
        <f>ROUND(I294*H294,2)</f>
        <v>0</v>
      </c>
      <c r="BL294" s="18" t="s">
        <v>190</v>
      </c>
      <c r="BM294" s="230" t="s">
        <v>394</v>
      </c>
    </row>
    <row r="295" s="2" customFormat="1" ht="16.5" customHeight="1">
      <c r="A295" s="39"/>
      <c r="B295" s="40"/>
      <c r="C295" s="219" t="s">
        <v>284</v>
      </c>
      <c r="D295" s="219" t="s">
        <v>148</v>
      </c>
      <c r="E295" s="220" t="s">
        <v>395</v>
      </c>
      <c r="F295" s="221" t="s">
        <v>396</v>
      </c>
      <c r="G295" s="222" t="s">
        <v>151</v>
      </c>
      <c r="H295" s="223">
        <v>20</v>
      </c>
      <c r="I295" s="224"/>
      <c r="J295" s="225">
        <f>ROUND(I295*H295,2)</f>
        <v>0</v>
      </c>
      <c r="K295" s="221" t="s">
        <v>33</v>
      </c>
      <c r="L295" s="45"/>
      <c r="M295" s="226" t="s">
        <v>1</v>
      </c>
      <c r="N295" s="227" t="s">
        <v>39</v>
      </c>
      <c r="O295" s="92"/>
      <c r="P295" s="228">
        <f>O295*H295</f>
        <v>0</v>
      </c>
      <c r="Q295" s="228">
        <v>0</v>
      </c>
      <c r="R295" s="228">
        <f>Q295*H295</f>
        <v>0</v>
      </c>
      <c r="S295" s="228">
        <v>0</v>
      </c>
      <c r="T295" s="229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0" t="s">
        <v>190</v>
      </c>
      <c r="AT295" s="230" t="s">
        <v>148</v>
      </c>
      <c r="AU295" s="230" t="s">
        <v>84</v>
      </c>
      <c r="AY295" s="18" t="s">
        <v>146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8" t="s">
        <v>82</v>
      </c>
      <c r="BK295" s="231">
        <f>ROUND(I295*H295,2)</f>
        <v>0</v>
      </c>
      <c r="BL295" s="18" t="s">
        <v>190</v>
      </c>
      <c r="BM295" s="230" t="s">
        <v>397</v>
      </c>
    </row>
    <row r="296" s="2" customFormat="1" ht="16.5" customHeight="1">
      <c r="A296" s="39"/>
      <c r="B296" s="40"/>
      <c r="C296" s="219" t="s">
        <v>398</v>
      </c>
      <c r="D296" s="219" t="s">
        <v>148</v>
      </c>
      <c r="E296" s="220" t="s">
        <v>399</v>
      </c>
      <c r="F296" s="221" t="s">
        <v>400</v>
      </c>
      <c r="G296" s="222" t="s">
        <v>307</v>
      </c>
      <c r="H296" s="223">
        <v>1</v>
      </c>
      <c r="I296" s="224"/>
      <c r="J296" s="225">
        <f>ROUND(I296*H296,2)</f>
        <v>0</v>
      </c>
      <c r="K296" s="221" t="s">
        <v>33</v>
      </c>
      <c r="L296" s="45"/>
      <c r="M296" s="226" t="s">
        <v>1</v>
      </c>
      <c r="N296" s="227" t="s">
        <v>39</v>
      </c>
      <c r="O296" s="92"/>
      <c r="P296" s="228">
        <f>O296*H296</f>
        <v>0</v>
      </c>
      <c r="Q296" s="228">
        <v>0</v>
      </c>
      <c r="R296" s="228">
        <f>Q296*H296</f>
        <v>0</v>
      </c>
      <c r="S296" s="228">
        <v>0</v>
      </c>
      <c r="T296" s="229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0" t="s">
        <v>190</v>
      </c>
      <c r="AT296" s="230" t="s">
        <v>148</v>
      </c>
      <c r="AU296" s="230" t="s">
        <v>84</v>
      </c>
      <c r="AY296" s="18" t="s">
        <v>146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18" t="s">
        <v>82</v>
      </c>
      <c r="BK296" s="231">
        <f>ROUND(I296*H296,2)</f>
        <v>0</v>
      </c>
      <c r="BL296" s="18" t="s">
        <v>190</v>
      </c>
      <c r="BM296" s="230" t="s">
        <v>401</v>
      </c>
    </row>
    <row r="297" s="2" customFormat="1" ht="24.15" customHeight="1">
      <c r="A297" s="39"/>
      <c r="B297" s="40"/>
      <c r="C297" s="219" t="s">
        <v>289</v>
      </c>
      <c r="D297" s="219" t="s">
        <v>148</v>
      </c>
      <c r="E297" s="220" t="s">
        <v>402</v>
      </c>
      <c r="F297" s="221" t="s">
        <v>403</v>
      </c>
      <c r="G297" s="222" t="s">
        <v>307</v>
      </c>
      <c r="H297" s="223">
        <v>2</v>
      </c>
      <c r="I297" s="224"/>
      <c r="J297" s="225">
        <f>ROUND(I297*H297,2)</f>
        <v>0</v>
      </c>
      <c r="K297" s="221" t="s">
        <v>33</v>
      </c>
      <c r="L297" s="45"/>
      <c r="M297" s="226" t="s">
        <v>1</v>
      </c>
      <c r="N297" s="227" t="s">
        <v>39</v>
      </c>
      <c r="O297" s="92"/>
      <c r="P297" s="228">
        <f>O297*H297</f>
        <v>0</v>
      </c>
      <c r="Q297" s="228">
        <v>0</v>
      </c>
      <c r="R297" s="228">
        <f>Q297*H297</f>
        <v>0</v>
      </c>
      <c r="S297" s="228">
        <v>0</v>
      </c>
      <c r="T297" s="229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0" t="s">
        <v>190</v>
      </c>
      <c r="AT297" s="230" t="s">
        <v>148</v>
      </c>
      <c r="AU297" s="230" t="s">
        <v>84</v>
      </c>
      <c r="AY297" s="18" t="s">
        <v>146</v>
      </c>
      <c r="BE297" s="231">
        <f>IF(N297="základní",J297,0)</f>
        <v>0</v>
      </c>
      <c r="BF297" s="231">
        <f>IF(N297="snížená",J297,0)</f>
        <v>0</v>
      </c>
      <c r="BG297" s="231">
        <f>IF(N297="zákl. přenesená",J297,0)</f>
        <v>0</v>
      </c>
      <c r="BH297" s="231">
        <f>IF(N297="sníž. přenesená",J297,0)</f>
        <v>0</v>
      </c>
      <c r="BI297" s="231">
        <f>IF(N297="nulová",J297,0)</f>
        <v>0</v>
      </c>
      <c r="BJ297" s="18" t="s">
        <v>82</v>
      </c>
      <c r="BK297" s="231">
        <f>ROUND(I297*H297,2)</f>
        <v>0</v>
      </c>
      <c r="BL297" s="18" t="s">
        <v>190</v>
      </c>
      <c r="BM297" s="230" t="s">
        <v>404</v>
      </c>
    </row>
    <row r="298" s="2" customFormat="1" ht="16.5" customHeight="1">
      <c r="A298" s="39"/>
      <c r="B298" s="40"/>
      <c r="C298" s="265" t="s">
        <v>405</v>
      </c>
      <c r="D298" s="265" t="s">
        <v>201</v>
      </c>
      <c r="E298" s="266" t="s">
        <v>406</v>
      </c>
      <c r="F298" s="267" t="s">
        <v>407</v>
      </c>
      <c r="G298" s="268" t="s">
        <v>307</v>
      </c>
      <c r="H298" s="269">
        <v>2</v>
      </c>
      <c r="I298" s="270"/>
      <c r="J298" s="271">
        <f>ROUND(I298*H298,2)</f>
        <v>0</v>
      </c>
      <c r="K298" s="267" t="s">
        <v>1</v>
      </c>
      <c r="L298" s="272"/>
      <c r="M298" s="273" t="s">
        <v>1</v>
      </c>
      <c r="N298" s="274" t="s">
        <v>39</v>
      </c>
      <c r="O298" s="92"/>
      <c r="P298" s="228">
        <f>O298*H298</f>
        <v>0</v>
      </c>
      <c r="Q298" s="228">
        <v>0</v>
      </c>
      <c r="R298" s="228">
        <f>Q298*H298</f>
        <v>0</v>
      </c>
      <c r="S298" s="228">
        <v>0</v>
      </c>
      <c r="T298" s="229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0" t="s">
        <v>234</v>
      </c>
      <c r="AT298" s="230" t="s">
        <v>201</v>
      </c>
      <c r="AU298" s="230" t="s">
        <v>84</v>
      </c>
      <c r="AY298" s="18" t="s">
        <v>146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18" t="s">
        <v>82</v>
      </c>
      <c r="BK298" s="231">
        <f>ROUND(I298*H298,2)</f>
        <v>0</v>
      </c>
      <c r="BL298" s="18" t="s">
        <v>190</v>
      </c>
      <c r="BM298" s="230" t="s">
        <v>408</v>
      </c>
    </row>
    <row r="299" s="2" customFormat="1" ht="24.15" customHeight="1">
      <c r="A299" s="39"/>
      <c r="B299" s="40"/>
      <c r="C299" s="219" t="s">
        <v>293</v>
      </c>
      <c r="D299" s="219" t="s">
        <v>148</v>
      </c>
      <c r="E299" s="220" t="s">
        <v>409</v>
      </c>
      <c r="F299" s="221" t="s">
        <v>410</v>
      </c>
      <c r="G299" s="222" t="s">
        <v>197</v>
      </c>
      <c r="H299" s="223">
        <v>1</v>
      </c>
      <c r="I299" s="224"/>
      <c r="J299" s="225">
        <f>ROUND(I299*H299,2)</f>
        <v>0</v>
      </c>
      <c r="K299" s="221" t="s">
        <v>1</v>
      </c>
      <c r="L299" s="45"/>
      <c r="M299" s="226" t="s">
        <v>1</v>
      </c>
      <c r="N299" s="227" t="s">
        <v>39</v>
      </c>
      <c r="O299" s="92"/>
      <c r="P299" s="228">
        <f>O299*H299</f>
        <v>0</v>
      </c>
      <c r="Q299" s="228">
        <v>0</v>
      </c>
      <c r="R299" s="228">
        <f>Q299*H299</f>
        <v>0</v>
      </c>
      <c r="S299" s="228">
        <v>0</v>
      </c>
      <c r="T299" s="229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0" t="s">
        <v>190</v>
      </c>
      <c r="AT299" s="230" t="s">
        <v>148</v>
      </c>
      <c r="AU299" s="230" t="s">
        <v>84</v>
      </c>
      <c r="AY299" s="18" t="s">
        <v>146</v>
      </c>
      <c r="BE299" s="231">
        <f>IF(N299="základní",J299,0)</f>
        <v>0</v>
      </c>
      <c r="BF299" s="231">
        <f>IF(N299="snížená",J299,0)</f>
        <v>0</v>
      </c>
      <c r="BG299" s="231">
        <f>IF(N299="zákl. přenesená",J299,0)</f>
        <v>0</v>
      </c>
      <c r="BH299" s="231">
        <f>IF(N299="sníž. přenesená",J299,0)</f>
        <v>0</v>
      </c>
      <c r="BI299" s="231">
        <f>IF(N299="nulová",J299,0)</f>
        <v>0</v>
      </c>
      <c r="BJ299" s="18" t="s">
        <v>82</v>
      </c>
      <c r="BK299" s="231">
        <f>ROUND(I299*H299,2)</f>
        <v>0</v>
      </c>
      <c r="BL299" s="18" t="s">
        <v>190</v>
      </c>
      <c r="BM299" s="230" t="s">
        <v>411</v>
      </c>
    </row>
    <row r="300" s="2" customFormat="1" ht="24.15" customHeight="1">
      <c r="A300" s="39"/>
      <c r="B300" s="40"/>
      <c r="C300" s="219" t="s">
        <v>412</v>
      </c>
      <c r="D300" s="219" t="s">
        <v>148</v>
      </c>
      <c r="E300" s="220" t="s">
        <v>413</v>
      </c>
      <c r="F300" s="221" t="s">
        <v>414</v>
      </c>
      <c r="G300" s="222" t="s">
        <v>197</v>
      </c>
      <c r="H300" s="223">
        <v>1</v>
      </c>
      <c r="I300" s="224"/>
      <c r="J300" s="225">
        <f>ROUND(I300*H300,2)</f>
        <v>0</v>
      </c>
      <c r="K300" s="221" t="s">
        <v>1</v>
      </c>
      <c r="L300" s="45"/>
      <c r="M300" s="226" t="s">
        <v>1</v>
      </c>
      <c r="N300" s="227" t="s">
        <v>39</v>
      </c>
      <c r="O300" s="92"/>
      <c r="P300" s="228">
        <f>O300*H300</f>
        <v>0</v>
      </c>
      <c r="Q300" s="228">
        <v>0</v>
      </c>
      <c r="R300" s="228">
        <f>Q300*H300</f>
        <v>0</v>
      </c>
      <c r="S300" s="228">
        <v>0</v>
      </c>
      <c r="T300" s="229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0" t="s">
        <v>190</v>
      </c>
      <c r="AT300" s="230" t="s">
        <v>148</v>
      </c>
      <c r="AU300" s="230" t="s">
        <v>84</v>
      </c>
      <c r="AY300" s="18" t="s">
        <v>146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18" t="s">
        <v>82</v>
      </c>
      <c r="BK300" s="231">
        <f>ROUND(I300*H300,2)</f>
        <v>0</v>
      </c>
      <c r="BL300" s="18" t="s">
        <v>190</v>
      </c>
      <c r="BM300" s="230" t="s">
        <v>415</v>
      </c>
    </row>
    <row r="301" s="2" customFormat="1" ht="24.15" customHeight="1">
      <c r="A301" s="39"/>
      <c r="B301" s="40"/>
      <c r="C301" s="219" t="s">
        <v>297</v>
      </c>
      <c r="D301" s="219" t="s">
        <v>148</v>
      </c>
      <c r="E301" s="220" t="s">
        <v>416</v>
      </c>
      <c r="F301" s="221" t="s">
        <v>417</v>
      </c>
      <c r="G301" s="222" t="s">
        <v>185</v>
      </c>
      <c r="H301" s="223">
        <v>0.042000000000000003</v>
      </c>
      <c r="I301" s="224"/>
      <c r="J301" s="225">
        <f>ROUND(I301*H301,2)</f>
        <v>0</v>
      </c>
      <c r="K301" s="221" t="s">
        <v>33</v>
      </c>
      <c r="L301" s="45"/>
      <c r="M301" s="226" t="s">
        <v>1</v>
      </c>
      <c r="N301" s="227" t="s">
        <v>39</v>
      </c>
      <c r="O301" s="92"/>
      <c r="P301" s="228">
        <f>O301*H301</f>
        <v>0</v>
      </c>
      <c r="Q301" s="228">
        <v>0</v>
      </c>
      <c r="R301" s="228">
        <f>Q301*H301</f>
        <v>0</v>
      </c>
      <c r="S301" s="228">
        <v>0</v>
      </c>
      <c r="T301" s="229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0" t="s">
        <v>190</v>
      </c>
      <c r="AT301" s="230" t="s">
        <v>148</v>
      </c>
      <c r="AU301" s="230" t="s">
        <v>84</v>
      </c>
      <c r="AY301" s="18" t="s">
        <v>146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8" t="s">
        <v>82</v>
      </c>
      <c r="BK301" s="231">
        <f>ROUND(I301*H301,2)</f>
        <v>0</v>
      </c>
      <c r="BL301" s="18" t="s">
        <v>190</v>
      </c>
      <c r="BM301" s="230" t="s">
        <v>418</v>
      </c>
    </row>
    <row r="302" s="12" customFormat="1" ht="22.8" customHeight="1">
      <c r="A302" s="12"/>
      <c r="B302" s="203"/>
      <c r="C302" s="204"/>
      <c r="D302" s="205" t="s">
        <v>73</v>
      </c>
      <c r="E302" s="217" t="s">
        <v>419</v>
      </c>
      <c r="F302" s="217" t="s">
        <v>420</v>
      </c>
      <c r="G302" s="204"/>
      <c r="H302" s="204"/>
      <c r="I302" s="207"/>
      <c r="J302" s="218">
        <f>BK302</f>
        <v>0</v>
      </c>
      <c r="K302" s="204"/>
      <c r="L302" s="209"/>
      <c r="M302" s="210"/>
      <c r="N302" s="211"/>
      <c r="O302" s="211"/>
      <c r="P302" s="212">
        <f>SUM(P303:P306)</f>
        <v>0</v>
      </c>
      <c r="Q302" s="211"/>
      <c r="R302" s="212">
        <f>SUM(R303:R306)</f>
        <v>0</v>
      </c>
      <c r="S302" s="211"/>
      <c r="T302" s="213">
        <f>SUM(T303:T306)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14" t="s">
        <v>84</v>
      </c>
      <c r="AT302" s="215" t="s">
        <v>73</v>
      </c>
      <c r="AU302" s="215" t="s">
        <v>82</v>
      </c>
      <c r="AY302" s="214" t="s">
        <v>146</v>
      </c>
      <c r="BK302" s="216">
        <f>SUM(BK303:BK306)</f>
        <v>0</v>
      </c>
    </row>
    <row r="303" s="2" customFormat="1" ht="24.15" customHeight="1">
      <c r="A303" s="39"/>
      <c r="B303" s="40"/>
      <c r="C303" s="219" t="s">
        <v>421</v>
      </c>
      <c r="D303" s="219" t="s">
        <v>148</v>
      </c>
      <c r="E303" s="220" t="s">
        <v>422</v>
      </c>
      <c r="F303" s="221" t="s">
        <v>423</v>
      </c>
      <c r="G303" s="222" t="s">
        <v>218</v>
      </c>
      <c r="H303" s="223">
        <v>1.5</v>
      </c>
      <c r="I303" s="224"/>
      <c r="J303" s="225">
        <f>ROUND(I303*H303,2)</f>
        <v>0</v>
      </c>
      <c r="K303" s="221" t="s">
        <v>1</v>
      </c>
      <c r="L303" s="45"/>
      <c r="M303" s="226" t="s">
        <v>1</v>
      </c>
      <c r="N303" s="227" t="s">
        <v>39</v>
      </c>
      <c r="O303" s="92"/>
      <c r="P303" s="228">
        <f>O303*H303</f>
        <v>0</v>
      </c>
      <c r="Q303" s="228">
        <v>0</v>
      </c>
      <c r="R303" s="228">
        <f>Q303*H303</f>
        <v>0</v>
      </c>
      <c r="S303" s="228">
        <v>0</v>
      </c>
      <c r="T303" s="229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0" t="s">
        <v>190</v>
      </c>
      <c r="AT303" s="230" t="s">
        <v>148</v>
      </c>
      <c r="AU303" s="230" t="s">
        <v>84</v>
      </c>
      <c r="AY303" s="18" t="s">
        <v>146</v>
      </c>
      <c r="BE303" s="231">
        <f>IF(N303="základní",J303,0)</f>
        <v>0</v>
      </c>
      <c r="BF303" s="231">
        <f>IF(N303="snížená",J303,0)</f>
        <v>0</v>
      </c>
      <c r="BG303" s="231">
        <f>IF(N303="zákl. přenesená",J303,0)</f>
        <v>0</v>
      </c>
      <c r="BH303" s="231">
        <f>IF(N303="sníž. přenesená",J303,0)</f>
        <v>0</v>
      </c>
      <c r="BI303" s="231">
        <f>IF(N303="nulová",J303,0)</f>
        <v>0</v>
      </c>
      <c r="BJ303" s="18" t="s">
        <v>82</v>
      </c>
      <c r="BK303" s="231">
        <f>ROUND(I303*H303,2)</f>
        <v>0</v>
      </c>
      <c r="BL303" s="18" t="s">
        <v>190</v>
      </c>
      <c r="BM303" s="230" t="s">
        <v>424</v>
      </c>
    </row>
    <row r="304" s="13" customFormat="1">
      <c r="A304" s="13"/>
      <c r="B304" s="232"/>
      <c r="C304" s="233"/>
      <c r="D304" s="234" t="s">
        <v>156</v>
      </c>
      <c r="E304" s="235" t="s">
        <v>1</v>
      </c>
      <c r="F304" s="236" t="s">
        <v>425</v>
      </c>
      <c r="G304" s="233"/>
      <c r="H304" s="235" t="s">
        <v>1</v>
      </c>
      <c r="I304" s="237"/>
      <c r="J304" s="233"/>
      <c r="K304" s="233"/>
      <c r="L304" s="238"/>
      <c r="M304" s="239"/>
      <c r="N304" s="240"/>
      <c r="O304" s="240"/>
      <c r="P304" s="240"/>
      <c r="Q304" s="240"/>
      <c r="R304" s="240"/>
      <c r="S304" s="240"/>
      <c r="T304" s="241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2" t="s">
        <v>156</v>
      </c>
      <c r="AU304" s="242" t="s">
        <v>84</v>
      </c>
      <c r="AV304" s="13" t="s">
        <v>82</v>
      </c>
      <c r="AW304" s="13" t="s">
        <v>30</v>
      </c>
      <c r="AX304" s="13" t="s">
        <v>74</v>
      </c>
      <c r="AY304" s="242" t="s">
        <v>146</v>
      </c>
    </row>
    <row r="305" s="14" customFormat="1">
      <c r="A305" s="14"/>
      <c r="B305" s="243"/>
      <c r="C305" s="244"/>
      <c r="D305" s="234" t="s">
        <v>156</v>
      </c>
      <c r="E305" s="245" t="s">
        <v>1</v>
      </c>
      <c r="F305" s="246" t="s">
        <v>426</v>
      </c>
      <c r="G305" s="244"/>
      <c r="H305" s="247">
        <v>1.5</v>
      </c>
      <c r="I305" s="248"/>
      <c r="J305" s="244"/>
      <c r="K305" s="244"/>
      <c r="L305" s="249"/>
      <c r="M305" s="250"/>
      <c r="N305" s="251"/>
      <c r="O305" s="251"/>
      <c r="P305" s="251"/>
      <c r="Q305" s="251"/>
      <c r="R305" s="251"/>
      <c r="S305" s="251"/>
      <c r="T305" s="252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3" t="s">
        <v>156</v>
      </c>
      <c r="AU305" s="253" t="s">
        <v>84</v>
      </c>
      <c r="AV305" s="14" t="s">
        <v>84</v>
      </c>
      <c r="AW305" s="14" t="s">
        <v>30</v>
      </c>
      <c r="AX305" s="14" t="s">
        <v>74</v>
      </c>
      <c r="AY305" s="253" t="s">
        <v>146</v>
      </c>
    </row>
    <row r="306" s="15" customFormat="1">
      <c r="A306" s="15"/>
      <c r="B306" s="254"/>
      <c r="C306" s="255"/>
      <c r="D306" s="234" t="s">
        <v>156</v>
      </c>
      <c r="E306" s="256" t="s">
        <v>1</v>
      </c>
      <c r="F306" s="257" t="s">
        <v>160</v>
      </c>
      <c r="G306" s="255"/>
      <c r="H306" s="258">
        <v>1.5</v>
      </c>
      <c r="I306" s="259"/>
      <c r="J306" s="255"/>
      <c r="K306" s="255"/>
      <c r="L306" s="260"/>
      <c r="M306" s="261"/>
      <c r="N306" s="262"/>
      <c r="O306" s="262"/>
      <c r="P306" s="262"/>
      <c r="Q306" s="262"/>
      <c r="R306" s="262"/>
      <c r="S306" s="262"/>
      <c r="T306" s="263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64" t="s">
        <v>156</v>
      </c>
      <c r="AU306" s="264" t="s">
        <v>84</v>
      </c>
      <c r="AV306" s="15" t="s">
        <v>152</v>
      </c>
      <c r="AW306" s="15" t="s">
        <v>30</v>
      </c>
      <c r="AX306" s="15" t="s">
        <v>82</v>
      </c>
      <c r="AY306" s="264" t="s">
        <v>146</v>
      </c>
    </row>
    <row r="307" s="12" customFormat="1" ht="22.8" customHeight="1">
      <c r="A307" s="12"/>
      <c r="B307" s="203"/>
      <c r="C307" s="204"/>
      <c r="D307" s="205" t="s">
        <v>73</v>
      </c>
      <c r="E307" s="217" t="s">
        <v>427</v>
      </c>
      <c r="F307" s="217" t="s">
        <v>428</v>
      </c>
      <c r="G307" s="204"/>
      <c r="H307" s="204"/>
      <c r="I307" s="207"/>
      <c r="J307" s="218">
        <f>BK307</f>
        <v>0</v>
      </c>
      <c r="K307" s="204"/>
      <c r="L307" s="209"/>
      <c r="M307" s="210"/>
      <c r="N307" s="211"/>
      <c r="O307" s="211"/>
      <c r="P307" s="212">
        <f>P308</f>
        <v>0</v>
      </c>
      <c r="Q307" s="211"/>
      <c r="R307" s="212">
        <f>R308</f>
        <v>0</v>
      </c>
      <c r="S307" s="211"/>
      <c r="T307" s="213">
        <f>T308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14" t="s">
        <v>84</v>
      </c>
      <c r="AT307" s="215" t="s">
        <v>73</v>
      </c>
      <c r="AU307" s="215" t="s">
        <v>82</v>
      </c>
      <c r="AY307" s="214" t="s">
        <v>146</v>
      </c>
      <c r="BK307" s="216">
        <f>BK308</f>
        <v>0</v>
      </c>
    </row>
    <row r="308" s="2" customFormat="1" ht="37.8" customHeight="1">
      <c r="A308" s="39"/>
      <c r="B308" s="40"/>
      <c r="C308" s="219" t="s">
        <v>302</v>
      </c>
      <c r="D308" s="219" t="s">
        <v>148</v>
      </c>
      <c r="E308" s="220" t="s">
        <v>429</v>
      </c>
      <c r="F308" s="221" t="s">
        <v>430</v>
      </c>
      <c r="G308" s="222" t="s">
        <v>197</v>
      </c>
      <c r="H308" s="223">
        <v>1</v>
      </c>
      <c r="I308" s="224"/>
      <c r="J308" s="225">
        <f>ROUND(I308*H308,2)</f>
        <v>0</v>
      </c>
      <c r="K308" s="221" t="s">
        <v>1</v>
      </c>
      <c r="L308" s="45"/>
      <c r="M308" s="226" t="s">
        <v>1</v>
      </c>
      <c r="N308" s="227" t="s">
        <v>39</v>
      </c>
      <c r="O308" s="92"/>
      <c r="P308" s="228">
        <f>O308*H308</f>
        <v>0</v>
      </c>
      <c r="Q308" s="228">
        <v>0</v>
      </c>
      <c r="R308" s="228">
        <f>Q308*H308</f>
        <v>0</v>
      </c>
      <c r="S308" s="228">
        <v>0</v>
      </c>
      <c r="T308" s="229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0" t="s">
        <v>190</v>
      </c>
      <c r="AT308" s="230" t="s">
        <v>148</v>
      </c>
      <c r="AU308" s="230" t="s">
        <v>84</v>
      </c>
      <c r="AY308" s="18" t="s">
        <v>146</v>
      </c>
      <c r="BE308" s="231">
        <f>IF(N308="základní",J308,0)</f>
        <v>0</v>
      </c>
      <c r="BF308" s="231">
        <f>IF(N308="snížená",J308,0)</f>
        <v>0</v>
      </c>
      <c r="BG308" s="231">
        <f>IF(N308="zákl. přenesená",J308,0)</f>
        <v>0</v>
      </c>
      <c r="BH308" s="231">
        <f>IF(N308="sníž. přenesená",J308,0)</f>
        <v>0</v>
      </c>
      <c r="BI308" s="231">
        <f>IF(N308="nulová",J308,0)</f>
        <v>0</v>
      </c>
      <c r="BJ308" s="18" t="s">
        <v>82</v>
      </c>
      <c r="BK308" s="231">
        <f>ROUND(I308*H308,2)</f>
        <v>0</v>
      </c>
      <c r="BL308" s="18" t="s">
        <v>190</v>
      </c>
      <c r="BM308" s="230" t="s">
        <v>431</v>
      </c>
    </row>
    <row r="309" s="12" customFormat="1" ht="25.92" customHeight="1">
      <c r="A309" s="12"/>
      <c r="B309" s="203"/>
      <c r="C309" s="204"/>
      <c r="D309" s="205" t="s">
        <v>73</v>
      </c>
      <c r="E309" s="206" t="s">
        <v>201</v>
      </c>
      <c r="F309" s="206" t="s">
        <v>432</v>
      </c>
      <c r="G309" s="204"/>
      <c r="H309" s="204"/>
      <c r="I309" s="207"/>
      <c r="J309" s="208">
        <f>BK309</f>
        <v>0</v>
      </c>
      <c r="K309" s="204"/>
      <c r="L309" s="209"/>
      <c r="M309" s="210"/>
      <c r="N309" s="211"/>
      <c r="O309" s="211"/>
      <c r="P309" s="212">
        <f>P310+P313+P343</f>
        <v>0</v>
      </c>
      <c r="Q309" s="211"/>
      <c r="R309" s="212">
        <f>R310+R313+R343</f>
        <v>0</v>
      </c>
      <c r="S309" s="211"/>
      <c r="T309" s="213">
        <f>T310+T313+T343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14" t="s">
        <v>161</v>
      </c>
      <c r="AT309" s="215" t="s">
        <v>73</v>
      </c>
      <c r="AU309" s="215" t="s">
        <v>74</v>
      </c>
      <c r="AY309" s="214" t="s">
        <v>146</v>
      </c>
      <c r="BK309" s="216">
        <f>BK310+BK313+BK343</f>
        <v>0</v>
      </c>
    </row>
    <row r="310" s="12" customFormat="1" ht="22.8" customHeight="1">
      <c r="A310" s="12"/>
      <c r="B310" s="203"/>
      <c r="C310" s="204"/>
      <c r="D310" s="205" t="s">
        <v>73</v>
      </c>
      <c r="E310" s="217" t="s">
        <v>433</v>
      </c>
      <c r="F310" s="217" t="s">
        <v>434</v>
      </c>
      <c r="G310" s="204"/>
      <c r="H310" s="204"/>
      <c r="I310" s="207"/>
      <c r="J310" s="218">
        <f>BK310</f>
        <v>0</v>
      </c>
      <c r="K310" s="204"/>
      <c r="L310" s="209"/>
      <c r="M310" s="210"/>
      <c r="N310" s="211"/>
      <c r="O310" s="211"/>
      <c r="P310" s="212">
        <f>SUM(P311:P312)</f>
        <v>0</v>
      </c>
      <c r="Q310" s="211"/>
      <c r="R310" s="212">
        <f>SUM(R311:R312)</f>
        <v>0</v>
      </c>
      <c r="S310" s="211"/>
      <c r="T310" s="213">
        <f>SUM(T311:T312)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14" t="s">
        <v>161</v>
      </c>
      <c r="AT310" s="215" t="s">
        <v>73</v>
      </c>
      <c r="AU310" s="215" t="s">
        <v>82</v>
      </c>
      <c r="AY310" s="214" t="s">
        <v>146</v>
      </c>
      <c r="BK310" s="216">
        <f>SUM(BK311:BK312)</f>
        <v>0</v>
      </c>
    </row>
    <row r="311" s="2" customFormat="1" ht="24.15" customHeight="1">
      <c r="A311" s="39"/>
      <c r="B311" s="40"/>
      <c r="C311" s="219" t="s">
        <v>435</v>
      </c>
      <c r="D311" s="219" t="s">
        <v>148</v>
      </c>
      <c r="E311" s="220" t="s">
        <v>436</v>
      </c>
      <c r="F311" s="221" t="s">
        <v>437</v>
      </c>
      <c r="G311" s="222" t="s">
        <v>307</v>
      </c>
      <c r="H311" s="223">
        <v>6</v>
      </c>
      <c r="I311" s="224"/>
      <c r="J311" s="225">
        <f>ROUND(I311*H311,2)</f>
        <v>0</v>
      </c>
      <c r="K311" s="221" t="s">
        <v>1</v>
      </c>
      <c r="L311" s="45"/>
      <c r="M311" s="226" t="s">
        <v>1</v>
      </c>
      <c r="N311" s="227" t="s">
        <v>39</v>
      </c>
      <c r="O311" s="92"/>
      <c r="P311" s="228">
        <f>O311*H311</f>
        <v>0</v>
      </c>
      <c r="Q311" s="228">
        <v>0</v>
      </c>
      <c r="R311" s="228">
        <f>Q311*H311</f>
        <v>0</v>
      </c>
      <c r="S311" s="228">
        <v>0</v>
      </c>
      <c r="T311" s="229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0" t="s">
        <v>308</v>
      </c>
      <c r="AT311" s="230" t="s">
        <v>148</v>
      </c>
      <c r="AU311" s="230" t="s">
        <v>84</v>
      </c>
      <c r="AY311" s="18" t="s">
        <v>146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8" t="s">
        <v>82</v>
      </c>
      <c r="BK311" s="231">
        <f>ROUND(I311*H311,2)</f>
        <v>0</v>
      </c>
      <c r="BL311" s="18" t="s">
        <v>308</v>
      </c>
      <c r="BM311" s="230" t="s">
        <v>438</v>
      </c>
    </row>
    <row r="312" s="14" customFormat="1">
      <c r="A312" s="14"/>
      <c r="B312" s="243"/>
      <c r="C312" s="244"/>
      <c r="D312" s="234" t="s">
        <v>156</v>
      </c>
      <c r="E312" s="245" t="s">
        <v>1</v>
      </c>
      <c r="F312" s="246" t="s">
        <v>164</v>
      </c>
      <c r="G312" s="244"/>
      <c r="H312" s="247">
        <v>6</v>
      </c>
      <c r="I312" s="248"/>
      <c r="J312" s="244"/>
      <c r="K312" s="244"/>
      <c r="L312" s="249"/>
      <c r="M312" s="250"/>
      <c r="N312" s="251"/>
      <c r="O312" s="251"/>
      <c r="P312" s="251"/>
      <c r="Q312" s="251"/>
      <c r="R312" s="251"/>
      <c r="S312" s="251"/>
      <c r="T312" s="252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3" t="s">
        <v>156</v>
      </c>
      <c r="AU312" s="253" t="s">
        <v>84</v>
      </c>
      <c r="AV312" s="14" t="s">
        <v>84</v>
      </c>
      <c r="AW312" s="14" t="s">
        <v>30</v>
      </c>
      <c r="AX312" s="14" t="s">
        <v>82</v>
      </c>
      <c r="AY312" s="253" t="s">
        <v>146</v>
      </c>
    </row>
    <row r="313" s="12" customFormat="1" ht="22.8" customHeight="1">
      <c r="A313" s="12"/>
      <c r="B313" s="203"/>
      <c r="C313" s="204"/>
      <c r="D313" s="205" t="s">
        <v>73</v>
      </c>
      <c r="E313" s="217" t="s">
        <v>439</v>
      </c>
      <c r="F313" s="217" t="s">
        <v>440</v>
      </c>
      <c r="G313" s="204"/>
      <c r="H313" s="204"/>
      <c r="I313" s="207"/>
      <c r="J313" s="218">
        <f>BK313</f>
        <v>0</v>
      </c>
      <c r="K313" s="204"/>
      <c r="L313" s="209"/>
      <c r="M313" s="210"/>
      <c r="N313" s="211"/>
      <c r="O313" s="211"/>
      <c r="P313" s="212">
        <f>SUM(P314:P342)</f>
        <v>0</v>
      </c>
      <c r="Q313" s="211"/>
      <c r="R313" s="212">
        <f>SUM(R314:R342)</f>
        <v>0</v>
      </c>
      <c r="S313" s="211"/>
      <c r="T313" s="213">
        <f>SUM(T314:T342)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14" t="s">
        <v>161</v>
      </c>
      <c r="AT313" s="215" t="s">
        <v>73</v>
      </c>
      <c r="AU313" s="215" t="s">
        <v>82</v>
      </c>
      <c r="AY313" s="214" t="s">
        <v>146</v>
      </c>
      <c r="BK313" s="216">
        <f>SUM(BK314:BK342)</f>
        <v>0</v>
      </c>
    </row>
    <row r="314" s="2" customFormat="1" ht="24.15" customHeight="1">
      <c r="A314" s="39"/>
      <c r="B314" s="40"/>
      <c r="C314" s="219" t="s">
        <v>308</v>
      </c>
      <c r="D314" s="219" t="s">
        <v>148</v>
      </c>
      <c r="E314" s="220" t="s">
        <v>441</v>
      </c>
      <c r="F314" s="221" t="s">
        <v>442</v>
      </c>
      <c r="G314" s="222" t="s">
        <v>307</v>
      </c>
      <c r="H314" s="223">
        <v>2</v>
      </c>
      <c r="I314" s="224"/>
      <c r="J314" s="225">
        <f>ROUND(I314*H314,2)</f>
        <v>0</v>
      </c>
      <c r="K314" s="221" t="s">
        <v>33</v>
      </c>
      <c r="L314" s="45"/>
      <c r="M314" s="226" t="s">
        <v>1</v>
      </c>
      <c r="N314" s="227" t="s">
        <v>39</v>
      </c>
      <c r="O314" s="92"/>
      <c r="P314" s="228">
        <f>O314*H314</f>
        <v>0</v>
      </c>
      <c r="Q314" s="228">
        <v>0</v>
      </c>
      <c r="R314" s="228">
        <f>Q314*H314</f>
        <v>0</v>
      </c>
      <c r="S314" s="228">
        <v>0</v>
      </c>
      <c r="T314" s="229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0" t="s">
        <v>308</v>
      </c>
      <c r="AT314" s="230" t="s">
        <v>148</v>
      </c>
      <c r="AU314" s="230" t="s">
        <v>84</v>
      </c>
      <c r="AY314" s="18" t="s">
        <v>146</v>
      </c>
      <c r="BE314" s="231">
        <f>IF(N314="základní",J314,0)</f>
        <v>0</v>
      </c>
      <c r="BF314" s="231">
        <f>IF(N314="snížená",J314,0)</f>
        <v>0</v>
      </c>
      <c r="BG314" s="231">
        <f>IF(N314="zákl. přenesená",J314,0)</f>
        <v>0</v>
      </c>
      <c r="BH314" s="231">
        <f>IF(N314="sníž. přenesená",J314,0)</f>
        <v>0</v>
      </c>
      <c r="BI314" s="231">
        <f>IF(N314="nulová",J314,0)</f>
        <v>0</v>
      </c>
      <c r="BJ314" s="18" t="s">
        <v>82</v>
      </c>
      <c r="BK314" s="231">
        <f>ROUND(I314*H314,2)</f>
        <v>0</v>
      </c>
      <c r="BL314" s="18" t="s">
        <v>308</v>
      </c>
      <c r="BM314" s="230" t="s">
        <v>443</v>
      </c>
    </row>
    <row r="315" s="2" customFormat="1" ht="24.15" customHeight="1">
      <c r="A315" s="39"/>
      <c r="B315" s="40"/>
      <c r="C315" s="265" t="s">
        <v>444</v>
      </c>
      <c r="D315" s="265" t="s">
        <v>201</v>
      </c>
      <c r="E315" s="266" t="s">
        <v>445</v>
      </c>
      <c r="F315" s="267" t="s">
        <v>446</v>
      </c>
      <c r="G315" s="268" t="s">
        <v>307</v>
      </c>
      <c r="H315" s="269">
        <v>2</v>
      </c>
      <c r="I315" s="270"/>
      <c r="J315" s="271">
        <f>ROUND(I315*H315,2)</f>
        <v>0</v>
      </c>
      <c r="K315" s="267" t="s">
        <v>1</v>
      </c>
      <c r="L315" s="272"/>
      <c r="M315" s="273" t="s">
        <v>1</v>
      </c>
      <c r="N315" s="274" t="s">
        <v>39</v>
      </c>
      <c r="O315" s="92"/>
      <c r="P315" s="228">
        <f>O315*H315</f>
        <v>0</v>
      </c>
      <c r="Q315" s="228">
        <v>0</v>
      </c>
      <c r="R315" s="228">
        <f>Q315*H315</f>
        <v>0</v>
      </c>
      <c r="S315" s="228">
        <v>0</v>
      </c>
      <c r="T315" s="229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0" t="s">
        <v>447</v>
      </c>
      <c r="AT315" s="230" t="s">
        <v>201</v>
      </c>
      <c r="AU315" s="230" t="s">
        <v>84</v>
      </c>
      <c r="AY315" s="18" t="s">
        <v>146</v>
      </c>
      <c r="BE315" s="231">
        <f>IF(N315="základní",J315,0)</f>
        <v>0</v>
      </c>
      <c r="BF315" s="231">
        <f>IF(N315="snížená",J315,0)</f>
        <v>0</v>
      </c>
      <c r="BG315" s="231">
        <f>IF(N315="zákl. přenesená",J315,0)</f>
        <v>0</v>
      </c>
      <c r="BH315" s="231">
        <f>IF(N315="sníž. přenesená",J315,0)</f>
        <v>0</v>
      </c>
      <c r="BI315" s="231">
        <f>IF(N315="nulová",J315,0)</f>
        <v>0</v>
      </c>
      <c r="BJ315" s="18" t="s">
        <v>82</v>
      </c>
      <c r="BK315" s="231">
        <f>ROUND(I315*H315,2)</f>
        <v>0</v>
      </c>
      <c r="BL315" s="18" t="s">
        <v>308</v>
      </c>
      <c r="BM315" s="230" t="s">
        <v>448</v>
      </c>
    </row>
    <row r="316" s="2" customFormat="1" ht="24.15" customHeight="1">
      <c r="A316" s="39"/>
      <c r="B316" s="40"/>
      <c r="C316" s="219" t="s">
        <v>312</v>
      </c>
      <c r="D316" s="219" t="s">
        <v>148</v>
      </c>
      <c r="E316" s="220" t="s">
        <v>449</v>
      </c>
      <c r="F316" s="221" t="s">
        <v>450</v>
      </c>
      <c r="G316" s="222" t="s">
        <v>151</v>
      </c>
      <c r="H316" s="223">
        <v>60</v>
      </c>
      <c r="I316" s="224"/>
      <c r="J316" s="225">
        <f>ROUND(I316*H316,2)</f>
        <v>0</v>
      </c>
      <c r="K316" s="221" t="s">
        <v>33</v>
      </c>
      <c r="L316" s="45"/>
      <c r="M316" s="226" t="s">
        <v>1</v>
      </c>
      <c r="N316" s="227" t="s">
        <v>39</v>
      </c>
      <c r="O316" s="92"/>
      <c r="P316" s="228">
        <f>O316*H316</f>
        <v>0</v>
      </c>
      <c r="Q316" s="228">
        <v>0</v>
      </c>
      <c r="R316" s="228">
        <f>Q316*H316</f>
        <v>0</v>
      </c>
      <c r="S316" s="228">
        <v>0</v>
      </c>
      <c r="T316" s="229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0" t="s">
        <v>308</v>
      </c>
      <c r="AT316" s="230" t="s">
        <v>148</v>
      </c>
      <c r="AU316" s="230" t="s">
        <v>84</v>
      </c>
      <c r="AY316" s="18" t="s">
        <v>146</v>
      </c>
      <c r="BE316" s="231">
        <f>IF(N316="základní",J316,0)</f>
        <v>0</v>
      </c>
      <c r="BF316" s="231">
        <f>IF(N316="snížená",J316,0)</f>
        <v>0</v>
      </c>
      <c r="BG316" s="231">
        <f>IF(N316="zákl. přenesená",J316,0)</f>
        <v>0</v>
      </c>
      <c r="BH316" s="231">
        <f>IF(N316="sníž. přenesená",J316,0)</f>
        <v>0</v>
      </c>
      <c r="BI316" s="231">
        <f>IF(N316="nulová",J316,0)</f>
        <v>0</v>
      </c>
      <c r="BJ316" s="18" t="s">
        <v>82</v>
      </c>
      <c r="BK316" s="231">
        <f>ROUND(I316*H316,2)</f>
        <v>0</v>
      </c>
      <c r="BL316" s="18" t="s">
        <v>308</v>
      </c>
      <c r="BM316" s="230" t="s">
        <v>451</v>
      </c>
    </row>
    <row r="317" s="2" customFormat="1" ht="21.75" customHeight="1">
      <c r="A317" s="39"/>
      <c r="B317" s="40"/>
      <c r="C317" s="265" t="s">
        <v>452</v>
      </c>
      <c r="D317" s="265" t="s">
        <v>201</v>
      </c>
      <c r="E317" s="266" t="s">
        <v>453</v>
      </c>
      <c r="F317" s="267" t="s">
        <v>454</v>
      </c>
      <c r="G317" s="268" t="s">
        <v>151</v>
      </c>
      <c r="H317" s="269">
        <v>63</v>
      </c>
      <c r="I317" s="270"/>
      <c r="J317" s="271">
        <f>ROUND(I317*H317,2)</f>
        <v>0</v>
      </c>
      <c r="K317" s="267" t="s">
        <v>33</v>
      </c>
      <c r="L317" s="272"/>
      <c r="M317" s="273" t="s">
        <v>1</v>
      </c>
      <c r="N317" s="274" t="s">
        <v>39</v>
      </c>
      <c r="O317" s="92"/>
      <c r="P317" s="228">
        <f>O317*H317</f>
        <v>0</v>
      </c>
      <c r="Q317" s="228">
        <v>0</v>
      </c>
      <c r="R317" s="228">
        <f>Q317*H317</f>
        <v>0</v>
      </c>
      <c r="S317" s="228">
        <v>0</v>
      </c>
      <c r="T317" s="229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0" t="s">
        <v>447</v>
      </c>
      <c r="AT317" s="230" t="s">
        <v>201</v>
      </c>
      <c r="AU317" s="230" t="s">
        <v>84</v>
      </c>
      <c r="AY317" s="18" t="s">
        <v>146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18" t="s">
        <v>82</v>
      </c>
      <c r="BK317" s="231">
        <f>ROUND(I317*H317,2)</f>
        <v>0</v>
      </c>
      <c r="BL317" s="18" t="s">
        <v>308</v>
      </c>
      <c r="BM317" s="230" t="s">
        <v>455</v>
      </c>
    </row>
    <row r="318" s="14" customFormat="1">
      <c r="A318" s="14"/>
      <c r="B318" s="243"/>
      <c r="C318" s="244"/>
      <c r="D318" s="234" t="s">
        <v>156</v>
      </c>
      <c r="E318" s="245" t="s">
        <v>1</v>
      </c>
      <c r="F318" s="246" t="s">
        <v>456</v>
      </c>
      <c r="G318" s="244"/>
      <c r="H318" s="247">
        <v>63</v>
      </c>
      <c r="I318" s="248"/>
      <c r="J318" s="244"/>
      <c r="K318" s="244"/>
      <c r="L318" s="249"/>
      <c r="M318" s="250"/>
      <c r="N318" s="251"/>
      <c r="O318" s="251"/>
      <c r="P318" s="251"/>
      <c r="Q318" s="251"/>
      <c r="R318" s="251"/>
      <c r="S318" s="251"/>
      <c r="T318" s="252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3" t="s">
        <v>156</v>
      </c>
      <c r="AU318" s="253" t="s">
        <v>84</v>
      </c>
      <c r="AV318" s="14" t="s">
        <v>84</v>
      </c>
      <c r="AW318" s="14" t="s">
        <v>30</v>
      </c>
      <c r="AX318" s="14" t="s">
        <v>74</v>
      </c>
      <c r="AY318" s="253" t="s">
        <v>146</v>
      </c>
    </row>
    <row r="319" s="15" customFormat="1">
      <c r="A319" s="15"/>
      <c r="B319" s="254"/>
      <c r="C319" s="255"/>
      <c r="D319" s="234" t="s">
        <v>156</v>
      </c>
      <c r="E319" s="256" t="s">
        <v>1</v>
      </c>
      <c r="F319" s="257" t="s">
        <v>160</v>
      </c>
      <c r="G319" s="255"/>
      <c r="H319" s="258">
        <v>63</v>
      </c>
      <c r="I319" s="259"/>
      <c r="J319" s="255"/>
      <c r="K319" s="255"/>
      <c r="L319" s="260"/>
      <c r="M319" s="261"/>
      <c r="N319" s="262"/>
      <c r="O319" s="262"/>
      <c r="P319" s="262"/>
      <c r="Q319" s="262"/>
      <c r="R319" s="262"/>
      <c r="S319" s="262"/>
      <c r="T319" s="263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64" t="s">
        <v>156</v>
      </c>
      <c r="AU319" s="264" t="s">
        <v>84</v>
      </c>
      <c r="AV319" s="15" t="s">
        <v>152</v>
      </c>
      <c r="AW319" s="15" t="s">
        <v>30</v>
      </c>
      <c r="AX319" s="15" t="s">
        <v>82</v>
      </c>
      <c r="AY319" s="264" t="s">
        <v>146</v>
      </c>
    </row>
    <row r="320" s="2" customFormat="1" ht="24.15" customHeight="1">
      <c r="A320" s="39"/>
      <c r="B320" s="40"/>
      <c r="C320" s="219" t="s">
        <v>315</v>
      </c>
      <c r="D320" s="219" t="s">
        <v>148</v>
      </c>
      <c r="E320" s="220" t="s">
        <v>457</v>
      </c>
      <c r="F320" s="221" t="s">
        <v>458</v>
      </c>
      <c r="G320" s="222" t="s">
        <v>151</v>
      </c>
      <c r="H320" s="223">
        <v>10</v>
      </c>
      <c r="I320" s="224"/>
      <c r="J320" s="225">
        <f>ROUND(I320*H320,2)</f>
        <v>0</v>
      </c>
      <c r="K320" s="221" t="s">
        <v>33</v>
      </c>
      <c r="L320" s="45"/>
      <c r="M320" s="226" t="s">
        <v>1</v>
      </c>
      <c r="N320" s="227" t="s">
        <v>39</v>
      </c>
      <c r="O320" s="92"/>
      <c r="P320" s="228">
        <f>O320*H320</f>
        <v>0</v>
      </c>
      <c r="Q320" s="228">
        <v>0</v>
      </c>
      <c r="R320" s="228">
        <f>Q320*H320</f>
        <v>0</v>
      </c>
      <c r="S320" s="228">
        <v>0</v>
      </c>
      <c r="T320" s="229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0" t="s">
        <v>308</v>
      </c>
      <c r="AT320" s="230" t="s">
        <v>148</v>
      </c>
      <c r="AU320" s="230" t="s">
        <v>84</v>
      </c>
      <c r="AY320" s="18" t="s">
        <v>146</v>
      </c>
      <c r="BE320" s="231">
        <f>IF(N320="základní",J320,0)</f>
        <v>0</v>
      </c>
      <c r="BF320" s="231">
        <f>IF(N320="snížená",J320,0)</f>
        <v>0</v>
      </c>
      <c r="BG320" s="231">
        <f>IF(N320="zákl. přenesená",J320,0)</f>
        <v>0</v>
      </c>
      <c r="BH320" s="231">
        <f>IF(N320="sníž. přenesená",J320,0)</f>
        <v>0</v>
      </c>
      <c r="BI320" s="231">
        <f>IF(N320="nulová",J320,0)</f>
        <v>0</v>
      </c>
      <c r="BJ320" s="18" t="s">
        <v>82</v>
      </c>
      <c r="BK320" s="231">
        <f>ROUND(I320*H320,2)</f>
        <v>0</v>
      </c>
      <c r="BL320" s="18" t="s">
        <v>308</v>
      </c>
      <c r="BM320" s="230" t="s">
        <v>459</v>
      </c>
    </row>
    <row r="321" s="14" customFormat="1">
      <c r="A321" s="14"/>
      <c r="B321" s="243"/>
      <c r="C321" s="244"/>
      <c r="D321" s="234" t="s">
        <v>156</v>
      </c>
      <c r="E321" s="245" t="s">
        <v>1</v>
      </c>
      <c r="F321" s="246" t="s">
        <v>460</v>
      </c>
      <c r="G321" s="244"/>
      <c r="H321" s="247">
        <v>10</v>
      </c>
      <c r="I321" s="248"/>
      <c r="J321" s="244"/>
      <c r="K321" s="244"/>
      <c r="L321" s="249"/>
      <c r="M321" s="250"/>
      <c r="N321" s="251"/>
      <c r="O321" s="251"/>
      <c r="P321" s="251"/>
      <c r="Q321" s="251"/>
      <c r="R321" s="251"/>
      <c r="S321" s="251"/>
      <c r="T321" s="252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3" t="s">
        <v>156</v>
      </c>
      <c r="AU321" s="253" t="s">
        <v>84</v>
      </c>
      <c r="AV321" s="14" t="s">
        <v>84</v>
      </c>
      <c r="AW321" s="14" t="s">
        <v>30</v>
      </c>
      <c r="AX321" s="14" t="s">
        <v>74</v>
      </c>
      <c r="AY321" s="253" t="s">
        <v>146</v>
      </c>
    </row>
    <row r="322" s="15" customFormat="1">
      <c r="A322" s="15"/>
      <c r="B322" s="254"/>
      <c r="C322" s="255"/>
      <c r="D322" s="234" t="s">
        <v>156</v>
      </c>
      <c r="E322" s="256" t="s">
        <v>1</v>
      </c>
      <c r="F322" s="257" t="s">
        <v>160</v>
      </c>
      <c r="G322" s="255"/>
      <c r="H322" s="258">
        <v>10</v>
      </c>
      <c r="I322" s="259"/>
      <c r="J322" s="255"/>
      <c r="K322" s="255"/>
      <c r="L322" s="260"/>
      <c r="M322" s="261"/>
      <c r="N322" s="262"/>
      <c r="O322" s="262"/>
      <c r="P322" s="262"/>
      <c r="Q322" s="262"/>
      <c r="R322" s="262"/>
      <c r="S322" s="262"/>
      <c r="T322" s="263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64" t="s">
        <v>156</v>
      </c>
      <c r="AU322" s="264" t="s">
        <v>84</v>
      </c>
      <c r="AV322" s="15" t="s">
        <v>152</v>
      </c>
      <c r="AW322" s="15" t="s">
        <v>30</v>
      </c>
      <c r="AX322" s="15" t="s">
        <v>82</v>
      </c>
      <c r="AY322" s="264" t="s">
        <v>146</v>
      </c>
    </row>
    <row r="323" s="2" customFormat="1" ht="24.15" customHeight="1">
      <c r="A323" s="39"/>
      <c r="B323" s="40"/>
      <c r="C323" s="265" t="s">
        <v>461</v>
      </c>
      <c r="D323" s="265" t="s">
        <v>201</v>
      </c>
      <c r="E323" s="266" t="s">
        <v>462</v>
      </c>
      <c r="F323" s="267" t="s">
        <v>463</v>
      </c>
      <c r="G323" s="268" t="s">
        <v>151</v>
      </c>
      <c r="H323" s="269">
        <v>10.5</v>
      </c>
      <c r="I323" s="270"/>
      <c r="J323" s="271">
        <f>ROUND(I323*H323,2)</f>
        <v>0</v>
      </c>
      <c r="K323" s="267" t="s">
        <v>33</v>
      </c>
      <c r="L323" s="272"/>
      <c r="M323" s="273" t="s">
        <v>1</v>
      </c>
      <c r="N323" s="274" t="s">
        <v>39</v>
      </c>
      <c r="O323" s="92"/>
      <c r="P323" s="228">
        <f>O323*H323</f>
        <v>0</v>
      </c>
      <c r="Q323" s="228">
        <v>0</v>
      </c>
      <c r="R323" s="228">
        <f>Q323*H323</f>
        <v>0</v>
      </c>
      <c r="S323" s="228">
        <v>0</v>
      </c>
      <c r="T323" s="229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0" t="s">
        <v>447</v>
      </c>
      <c r="AT323" s="230" t="s">
        <v>201</v>
      </c>
      <c r="AU323" s="230" t="s">
        <v>84</v>
      </c>
      <c r="AY323" s="18" t="s">
        <v>146</v>
      </c>
      <c r="BE323" s="231">
        <f>IF(N323="základní",J323,0)</f>
        <v>0</v>
      </c>
      <c r="BF323" s="231">
        <f>IF(N323="snížená",J323,0)</f>
        <v>0</v>
      </c>
      <c r="BG323" s="231">
        <f>IF(N323="zákl. přenesená",J323,0)</f>
        <v>0</v>
      </c>
      <c r="BH323" s="231">
        <f>IF(N323="sníž. přenesená",J323,0)</f>
        <v>0</v>
      </c>
      <c r="BI323" s="231">
        <f>IF(N323="nulová",J323,0)</f>
        <v>0</v>
      </c>
      <c r="BJ323" s="18" t="s">
        <v>82</v>
      </c>
      <c r="BK323" s="231">
        <f>ROUND(I323*H323,2)</f>
        <v>0</v>
      </c>
      <c r="BL323" s="18" t="s">
        <v>308</v>
      </c>
      <c r="BM323" s="230" t="s">
        <v>464</v>
      </c>
    </row>
    <row r="324" s="14" customFormat="1">
      <c r="A324" s="14"/>
      <c r="B324" s="243"/>
      <c r="C324" s="244"/>
      <c r="D324" s="234" t="s">
        <v>156</v>
      </c>
      <c r="E324" s="245" t="s">
        <v>1</v>
      </c>
      <c r="F324" s="246" t="s">
        <v>465</v>
      </c>
      <c r="G324" s="244"/>
      <c r="H324" s="247">
        <v>10.5</v>
      </c>
      <c r="I324" s="248"/>
      <c r="J324" s="244"/>
      <c r="K324" s="244"/>
      <c r="L324" s="249"/>
      <c r="M324" s="250"/>
      <c r="N324" s="251"/>
      <c r="O324" s="251"/>
      <c r="P324" s="251"/>
      <c r="Q324" s="251"/>
      <c r="R324" s="251"/>
      <c r="S324" s="251"/>
      <c r="T324" s="252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3" t="s">
        <v>156</v>
      </c>
      <c r="AU324" s="253" t="s">
        <v>84</v>
      </c>
      <c r="AV324" s="14" t="s">
        <v>84</v>
      </c>
      <c r="AW324" s="14" t="s">
        <v>30</v>
      </c>
      <c r="AX324" s="14" t="s">
        <v>74</v>
      </c>
      <c r="AY324" s="253" t="s">
        <v>146</v>
      </c>
    </row>
    <row r="325" s="15" customFormat="1">
      <c r="A325" s="15"/>
      <c r="B325" s="254"/>
      <c r="C325" s="255"/>
      <c r="D325" s="234" t="s">
        <v>156</v>
      </c>
      <c r="E325" s="256" t="s">
        <v>1</v>
      </c>
      <c r="F325" s="257" t="s">
        <v>160</v>
      </c>
      <c r="G325" s="255"/>
      <c r="H325" s="258">
        <v>10.5</v>
      </c>
      <c r="I325" s="259"/>
      <c r="J325" s="255"/>
      <c r="K325" s="255"/>
      <c r="L325" s="260"/>
      <c r="M325" s="261"/>
      <c r="N325" s="262"/>
      <c r="O325" s="262"/>
      <c r="P325" s="262"/>
      <c r="Q325" s="262"/>
      <c r="R325" s="262"/>
      <c r="S325" s="262"/>
      <c r="T325" s="263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64" t="s">
        <v>156</v>
      </c>
      <c r="AU325" s="264" t="s">
        <v>84</v>
      </c>
      <c r="AV325" s="15" t="s">
        <v>152</v>
      </c>
      <c r="AW325" s="15" t="s">
        <v>30</v>
      </c>
      <c r="AX325" s="15" t="s">
        <v>82</v>
      </c>
      <c r="AY325" s="264" t="s">
        <v>146</v>
      </c>
    </row>
    <row r="326" s="2" customFormat="1" ht="24.15" customHeight="1">
      <c r="A326" s="39"/>
      <c r="B326" s="40"/>
      <c r="C326" s="219" t="s">
        <v>319</v>
      </c>
      <c r="D326" s="219" t="s">
        <v>148</v>
      </c>
      <c r="E326" s="220" t="s">
        <v>466</v>
      </c>
      <c r="F326" s="221" t="s">
        <v>467</v>
      </c>
      <c r="G326" s="222" t="s">
        <v>307</v>
      </c>
      <c r="H326" s="223">
        <v>7</v>
      </c>
      <c r="I326" s="224"/>
      <c r="J326" s="225">
        <f>ROUND(I326*H326,2)</f>
        <v>0</v>
      </c>
      <c r="K326" s="221" t="s">
        <v>33</v>
      </c>
      <c r="L326" s="45"/>
      <c r="M326" s="226" t="s">
        <v>1</v>
      </c>
      <c r="N326" s="227" t="s">
        <v>39</v>
      </c>
      <c r="O326" s="92"/>
      <c r="P326" s="228">
        <f>O326*H326</f>
        <v>0</v>
      </c>
      <c r="Q326" s="228">
        <v>0</v>
      </c>
      <c r="R326" s="228">
        <f>Q326*H326</f>
        <v>0</v>
      </c>
      <c r="S326" s="228">
        <v>0</v>
      </c>
      <c r="T326" s="229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0" t="s">
        <v>308</v>
      </c>
      <c r="AT326" s="230" t="s">
        <v>148</v>
      </c>
      <c r="AU326" s="230" t="s">
        <v>84</v>
      </c>
      <c r="AY326" s="18" t="s">
        <v>146</v>
      </c>
      <c r="BE326" s="231">
        <f>IF(N326="základní",J326,0)</f>
        <v>0</v>
      </c>
      <c r="BF326" s="231">
        <f>IF(N326="snížená",J326,0)</f>
        <v>0</v>
      </c>
      <c r="BG326" s="231">
        <f>IF(N326="zákl. přenesená",J326,0)</f>
        <v>0</v>
      </c>
      <c r="BH326" s="231">
        <f>IF(N326="sníž. přenesená",J326,0)</f>
        <v>0</v>
      </c>
      <c r="BI326" s="231">
        <f>IF(N326="nulová",J326,0)</f>
        <v>0</v>
      </c>
      <c r="BJ326" s="18" t="s">
        <v>82</v>
      </c>
      <c r="BK326" s="231">
        <f>ROUND(I326*H326,2)</f>
        <v>0</v>
      </c>
      <c r="BL326" s="18" t="s">
        <v>308</v>
      </c>
      <c r="BM326" s="230" t="s">
        <v>468</v>
      </c>
    </row>
    <row r="327" s="14" customFormat="1">
      <c r="A327" s="14"/>
      <c r="B327" s="243"/>
      <c r="C327" s="244"/>
      <c r="D327" s="234" t="s">
        <v>156</v>
      </c>
      <c r="E327" s="245" t="s">
        <v>1</v>
      </c>
      <c r="F327" s="246" t="s">
        <v>469</v>
      </c>
      <c r="G327" s="244"/>
      <c r="H327" s="247">
        <v>7</v>
      </c>
      <c r="I327" s="248"/>
      <c r="J327" s="244"/>
      <c r="K327" s="244"/>
      <c r="L327" s="249"/>
      <c r="M327" s="250"/>
      <c r="N327" s="251"/>
      <c r="O327" s="251"/>
      <c r="P327" s="251"/>
      <c r="Q327" s="251"/>
      <c r="R327" s="251"/>
      <c r="S327" s="251"/>
      <c r="T327" s="252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3" t="s">
        <v>156</v>
      </c>
      <c r="AU327" s="253" t="s">
        <v>84</v>
      </c>
      <c r="AV327" s="14" t="s">
        <v>84</v>
      </c>
      <c r="AW327" s="14" t="s">
        <v>30</v>
      </c>
      <c r="AX327" s="14" t="s">
        <v>74</v>
      </c>
      <c r="AY327" s="253" t="s">
        <v>146</v>
      </c>
    </row>
    <row r="328" s="15" customFormat="1">
      <c r="A328" s="15"/>
      <c r="B328" s="254"/>
      <c r="C328" s="255"/>
      <c r="D328" s="234" t="s">
        <v>156</v>
      </c>
      <c r="E328" s="256" t="s">
        <v>1</v>
      </c>
      <c r="F328" s="257" t="s">
        <v>160</v>
      </c>
      <c r="G328" s="255"/>
      <c r="H328" s="258">
        <v>7</v>
      </c>
      <c r="I328" s="259"/>
      <c r="J328" s="255"/>
      <c r="K328" s="255"/>
      <c r="L328" s="260"/>
      <c r="M328" s="261"/>
      <c r="N328" s="262"/>
      <c r="O328" s="262"/>
      <c r="P328" s="262"/>
      <c r="Q328" s="262"/>
      <c r="R328" s="262"/>
      <c r="S328" s="262"/>
      <c r="T328" s="263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64" t="s">
        <v>156</v>
      </c>
      <c r="AU328" s="264" t="s">
        <v>84</v>
      </c>
      <c r="AV328" s="15" t="s">
        <v>152</v>
      </c>
      <c r="AW328" s="15" t="s">
        <v>30</v>
      </c>
      <c r="AX328" s="15" t="s">
        <v>82</v>
      </c>
      <c r="AY328" s="264" t="s">
        <v>146</v>
      </c>
    </row>
    <row r="329" s="2" customFormat="1" ht="16.5" customHeight="1">
      <c r="A329" s="39"/>
      <c r="B329" s="40"/>
      <c r="C329" s="265" t="s">
        <v>470</v>
      </c>
      <c r="D329" s="265" t="s">
        <v>201</v>
      </c>
      <c r="E329" s="266" t="s">
        <v>471</v>
      </c>
      <c r="F329" s="267" t="s">
        <v>472</v>
      </c>
      <c r="G329" s="268" t="s">
        <v>307</v>
      </c>
      <c r="H329" s="269">
        <v>4</v>
      </c>
      <c r="I329" s="270"/>
      <c r="J329" s="271">
        <f>ROUND(I329*H329,2)</f>
        <v>0</v>
      </c>
      <c r="K329" s="267" t="s">
        <v>33</v>
      </c>
      <c r="L329" s="272"/>
      <c r="M329" s="273" t="s">
        <v>1</v>
      </c>
      <c r="N329" s="274" t="s">
        <v>39</v>
      </c>
      <c r="O329" s="92"/>
      <c r="P329" s="228">
        <f>O329*H329</f>
        <v>0</v>
      </c>
      <c r="Q329" s="228">
        <v>0</v>
      </c>
      <c r="R329" s="228">
        <f>Q329*H329</f>
        <v>0</v>
      </c>
      <c r="S329" s="228">
        <v>0</v>
      </c>
      <c r="T329" s="229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0" t="s">
        <v>447</v>
      </c>
      <c r="AT329" s="230" t="s">
        <v>201</v>
      </c>
      <c r="AU329" s="230" t="s">
        <v>84</v>
      </c>
      <c r="AY329" s="18" t="s">
        <v>146</v>
      </c>
      <c r="BE329" s="231">
        <f>IF(N329="základní",J329,0)</f>
        <v>0</v>
      </c>
      <c r="BF329" s="231">
        <f>IF(N329="snížená",J329,0)</f>
        <v>0</v>
      </c>
      <c r="BG329" s="231">
        <f>IF(N329="zákl. přenesená",J329,0)</f>
        <v>0</v>
      </c>
      <c r="BH329" s="231">
        <f>IF(N329="sníž. přenesená",J329,0)</f>
        <v>0</v>
      </c>
      <c r="BI329" s="231">
        <f>IF(N329="nulová",J329,0)</f>
        <v>0</v>
      </c>
      <c r="BJ329" s="18" t="s">
        <v>82</v>
      </c>
      <c r="BK329" s="231">
        <f>ROUND(I329*H329,2)</f>
        <v>0</v>
      </c>
      <c r="BL329" s="18" t="s">
        <v>308</v>
      </c>
      <c r="BM329" s="230" t="s">
        <v>473</v>
      </c>
    </row>
    <row r="330" s="2" customFormat="1" ht="24.15" customHeight="1">
      <c r="A330" s="39"/>
      <c r="B330" s="40"/>
      <c r="C330" s="265" t="s">
        <v>322</v>
      </c>
      <c r="D330" s="265" t="s">
        <v>201</v>
      </c>
      <c r="E330" s="266" t="s">
        <v>474</v>
      </c>
      <c r="F330" s="267" t="s">
        <v>475</v>
      </c>
      <c r="G330" s="268" t="s">
        <v>307</v>
      </c>
      <c r="H330" s="269">
        <v>1</v>
      </c>
      <c r="I330" s="270"/>
      <c r="J330" s="271">
        <f>ROUND(I330*H330,2)</f>
        <v>0</v>
      </c>
      <c r="K330" s="267" t="s">
        <v>33</v>
      </c>
      <c r="L330" s="272"/>
      <c r="M330" s="273" t="s">
        <v>1</v>
      </c>
      <c r="N330" s="274" t="s">
        <v>39</v>
      </c>
      <c r="O330" s="92"/>
      <c r="P330" s="228">
        <f>O330*H330</f>
        <v>0</v>
      </c>
      <c r="Q330" s="228">
        <v>0</v>
      </c>
      <c r="R330" s="228">
        <f>Q330*H330</f>
        <v>0</v>
      </c>
      <c r="S330" s="228">
        <v>0</v>
      </c>
      <c r="T330" s="229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0" t="s">
        <v>447</v>
      </c>
      <c r="AT330" s="230" t="s">
        <v>201</v>
      </c>
      <c r="AU330" s="230" t="s">
        <v>84</v>
      </c>
      <c r="AY330" s="18" t="s">
        <v>146</v>
      </c>
      <c r="BE330" s="231">
        <f>IF(N330="základní",J330,0)</f>
        <v>0</v>
      </c>
      <c r="BF330" s="231">
        <f>IF(N330="snížená",J330,0)</f>
        <v>0</v>
      </c>
      <c r="BG330" s="231">
        <f>IF(N330="zákl. přenesená",J330,0)</f>
        <v>0</v>
      </c>
      <c r="BH330" s="231">
        <f>IF(N330="sníž. přenesená",J330,0)</f>
        <v>0</v>
      </c>
      <c r="BI330" s="231">
        <f>IF(N330="nulová",J330,0)</f>
        <v>0</v>
      </c>
      <c r="BJ330" s="18" t="s">
        <v>82</v>
      </c>
      <c r="BK330" s="231">
        <f>ROUND(I330*H330,2)</f>
        <v>0</v>
      </c>
      <c r="BL330" s="18" t="s">
        <v>308</v>
      </c>
      <c r="BM330" s="230" t="s">
        <v>476</v>
      </c>
    </row>
    <row r="331" s="2" customFormat="1" ht="33" customHeight="1">
      <c r="A331" s="39"/>
      <c r="B331" s="40"/>
      <c r="C331" s="265" t="s">
        <v>477</v>
      </c>
      <c r="D331" s="265" t="s">
        <v>201</v>
      </c>
      <c r="E331" s="266" t="s">
        <v>478</v>
      </c>
      <c r="F331" s="267" t="s">
        <v>479</v>
      </c>
      <c r="G331" s="268" t="s">
        <v>307</v>
      </c>
      <c r="H331" s="269">
        <v>2</v>
      </c>
      <c r="I331" s="270"/>
      <c r="J331" s="271">
        <f>ROUND(I331*H331,2)</f>
        <v>0</v>
      </c>
      <c r="K331" s="267" t="s">
        <v>1</v>
      </c>
      <c r="L331" s="272"/>
      <c r="M331" s="273" t="s">
        <v>1</v>
      </c>
      <c r="N331" s="274" t="s">
        <v>39</v>
      </c>
      <c r="O331" s="92"/>
      <c r="P331" s="228">
        <f>O331*H331</f>
        <v>0</v>
      </c>
      <c r="Q331" s="228">
        <v>0</v>
      </c>
      <c r="R331" s="228">
        <f>Q331*H331</f>
        <v>0</v>
      </c>
      <c r="S331" s="228">
        <v>0</v>
      </c>
      <c r="T331" s="229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0" t="s">
        <v>447</v>
      </c>
      <c r="AT331" s="230" t="s">
        <v>201</v>
      </c>
      <c r="AU331" s="230" t="s">
        <v>84</v>
      </c>
      <c r="AY331" s="18" t="s">
        <v>146</v>
      </c>
      <c r="BE331" s="231">
        <f>IF(N331="základní",J331,0)</f>
        <v>0</v>
      </c>
      <c r="BF331" s="231">
        <f>IF(N331="snížená",J331,0)</f>
        <v>0</v>
      </c>
      <c r="BG331" s="231">
        <f>IF(N331="zákl. přenesená",J331,0)</f>
        <v>0</v>
      </c>
      <c r="BH331" s="231">
        <f>IF(N331="sníž. přenesená",J331,0)</f>
        <v>0</v>
      </c>
      <c r="BI331" s="231">
        <f>IF(N331="nulová",J331,0)</f>
        <v>0</v>
      </c>
      <c r="BJ331" s="18" t="s">
        <v>82</v>
      </c>
      <c r="BK331" s="231">
        <f>ROUND(I331*H331,2)</f>
        <v>0</v>
      </c>
      <c r="BL331" s="18" t="s">
        <v>308</v>
      </c>
      <c r="BM331" s="230" t="s">
        <v>480</v>
      </c>
    </row>
    <row r="332" s="2" customFormat="1" ht="21.75" customHeight="1">
      <c r="A332" s="39"/>
      <c r="B332" s="40"/>
      <c r="C332" s="219" t="s">
        <v>326</v>
      </c>
      <c r="D332" s="219" t="s">
        <v>148</v>
      </c>
      <c r="E332" s="220" t="s">
        <v>481</v>
      </c>
      <c r="F332" s="221" t="s">
        <v>482</v>
      </c>
      <c r="G332" s="222" t="s">
        <v>307</v>
      </c>
      <c r="H332" s="223">
        <v>1</v>
      </c>
      <c r="I332" s="224"/>
      <c r="J332" s="225">
        <f>ROUND(I332*H332,2)</f>
        <v>0</v>
      </c>
      <c r="K332" s="221" t="s">
        <v>33</v>
      </c>
      <c r="L332" s="45"/>
      <c r="M332" s="226" t="s">
        <v>1</v>
      </c>
      <c r="N332" s="227" t="s">
        <v>39</v>
      </c>
      <c r="O332" s="92"/>
      <c r="P332" s="228">
        <f>O332*H332</f>
        <v>0</v>
      </c>
      <c r="Q332" s="228">
        <v>0</v>
      </c>
      <c r="R332" s="228">
        <f>Q332*H332</f>
        <v>0</v>
      </c>
      <c r="S332" s="228">
        <v>0</v>
      </c>
      <c r="T332" s="229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0" t="s">
        <v>308</v>
      </c>
      <c r="AT332" s="230" t="s">
        <v>148</v>
      </c>
      <c r="AU332" s="230" t="s">
        <v>84</v>
      </c>
      <c r="AY332" s="18" t="s">
        <v>146</v>
      </c>
      <c r="BE332" s="231">
        <f>IF(N332="základní",J332,0)</f>
        <v>0</v>
      </c>
      <c r="BF332" s="231">
        <f>IF(N332="snížená",J332,0)</f>
        <v>0</v>
      </c>
      <c r="BG332" s="231">
        <f>IF(N332="zákl. přenesená",J332,0)</f>
        <v>0</v>
      </c>
      <c r="BH332" s="231">
        <f>IF(N332="sníž. přenesená",J332,0)</f>
        <v>0</v>
      </c>
      <c r="BI332" s="231">
        <f>IF(N332="nulová",J332,0)</f>
        <v>0</v>
      </c>
      <c r="BJ332" s="18" t="s">
        <v>82</v>
      </c>
      <c r="BK332" s="231">
        <f>ROUND(I332*H332,2)</f>
        <v>0</v>
      </c>
      <c r="BL332" s="18" t="s">
        <v>308</v>
      </c>
      <c r="BM332" s="230" t="s">
        <v>483</v>
      </c>
    </row>
    <row r="333" s="2" customFormat="1" ht="24.15" customHeight="1">
      <c r="A333" s="39"/>
      <c r="B333" s="40"/>
      <c r="C333" s="265" t="s">
        <v>484</v>
      </c>
      <c r="D333" s="265" t="s">
        <v>201</v>
      </c>
      <c r="E333" s="266" t="s">
        <v>485</v>
      </c>
      <c r="F333" s="267" t="s">
        <v>486</v>
      </c>
      <c r="G333" s="268" t="s">
        <v>307</v>
      </c>
      <c r="H333" s="269">
        <v>1</v>
      </c>
      <c r="I333" s="270"/>
      <c r="J333" s="271">
        <f>ROUND(I333*H333,2)</f>
        <v>0</v>
      </c>
      <c r="K333" s="267" t="s">
        <v>1</v>
      </c>
      <c r="L333" s="272"/>
      <c r="M333" s="273" t="s">
        <v>1</v>
      </c>
      <c r="N333" s="274" t="s">
        <v>39</v>
      </c>
      <c r="O333" s="92"/>
      <c r="P333" s="228">
        <f>O333*H333</f>
        <v>0</v>
      </c>
      <c r="Q333" s="228">
        <v>0</v>
      </c>
      <c r="R333" s="228">
        <f>Q333*H333</f>
        <v>0</v>
      </c>
      <c r="S333" s="228">
        <v>0</v>
      </c>
      <c r="T333" s="229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0" t="s">
        <v>447</v>
      </c>
      <c r="AT333" s="230" t="s">
        <v>201</v>
      </c>
      <c r="AU333" s="230" t="s">
        <v>84</v>
      </c>
      <c r="AY333" s="18" t="s">
        <v>146</v>
      </c>
      <c r="BE333" s="231">
        <f>IF(N333="základní",J333,0)</f>
        <v>0</v>
      </c>
      <c r="BF333" s="231">
        <f>IF(N333="snížená",J333,0)</f>
        <v>0</v>
      </c>
      <c r="BG333" s="231">
        <f>IF(N333="zákl. přenesená",J333,0)</f>
        <v>0</v>
      </c>
      <c r="BH333" s="231">
        <f>IF(N333="sníž. přenesená",J333,0)</f>
        <v>0</v>
      </c>
      <c r="BI333" s="231">
        <f>IF(N333="nulová",J333,0)</f>
        <v>0</v>
      </c>
      <c r="BJ333" s="18" t="s">
        <v>82</v>
      </c>
      <c r="BK333" s="231">
        <f>ROUND(I333*H333,2)</f>
        <v>0</v>
      </c>
      <c r="BL333" s="18" t="s">
        <v>308</v>
      </c>
      <c r="BM333" s="230" t="s">
        <v>487</v>
      </c>
    </row>
    <row r="334" s="2" customFormat="1" ht="16.5" customHeight="1">
      <c r="A334" s="39"/>
      <c r="B334" s="40"/>
      <c r="C334" s="219" t="s">
        <v>329</v>
      </c>
      <c r="D334" s="219" t="s">
        <v>148</v>
      </c>
      <c r="E334" s="220" t="s">
        <v>488</v>
      </c>
      <c r="F334" s="221" t="s">
        <v>489</v>
      </c>
      <c r="G334" s="222" t="s">
        <v>307</v>
      </c>
      <c r="H334" s="223">
        <v>1</v>
      </c>
      <c r="I334" s="224"/>
      <c r="J334" s="225">
        <f>ROUND(I334*H334,2)</f>
        <v>0</v>
      </c>
      <c r="K334" s="221" t="s">
        <v>33</v>
      </c>
      <c r="L334" s="45"/>
      <c r="M334" s="226" t="s">
        <v>1</v>
      </c>
      <c r="N334" s="227" t="s">
        <v>39</v>
      </c>
      <c r="O334" s="92"/>
      <c r="P334" s="228">
        <f>O334*H334</f>
        <v>0</v>
      </c>
      <c r="Q334" s="228">
        <v>0</v>
      </c>
      <c r="R334" s="228">
        <f>Q334*H334</f>
        <v>0</v>
      </c>
      <c r="S334" s="228">
        <v>0</v>
      </c>
      <c r="T334" s="229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0" t="s">
        <v>308</v>
      </c>
      <c r="AT334" s="230" t="s">
        <v>148</v>
      </c>
      <c r="AU334" s="230" t="s">
        <v>84</v>
      </c>
      <c r="AY334" s="18" t="s">
        <v>146</v>
      </c>
      <c r="BE334" s="231">
        <f>IF(N334="základní",J334,0)</f>
        <v>0</v>
      </c>
      <c r="BF334" s="231">
        <f>IF(N334="snížená",J334,0)</f>
        <v>0</v>
      </c>
      <c r="BG334" s="231">
        <f>IF(N334="zákl. přenesená",J334,0)</f>
        <v>0</v>
      </c>
      <c r="BH334" s="231">
        <f>IF(N334="sníž. přenesená",J334,0)</f>
        <v>0</v>
      </c>
      <c r="BI334" s="231">
        <f>IF(N334="nulová",J334,0)</f>
        <v>0</v>
      </c>
      <c r="BJ334" s="18" t="s">
        <v>82</v>
      </c>
      <c r="BK334" s="231">
        <f>ROUND(I334*H334,2)</f>
        <v>0</v>
      </c>
      <c r="BL334" s="18" t="s">
        <v>308</v>
      </c>
      <c r="BM334" s="230" t="s">
        <v>490</v>
      </c>
    </row>
    <row r="335" s="2" customFormat="1" ht="24.15" customHeight="1">
      <c r="A335" s="39"/>
      <c r="B335" s="40"/>
      <c r="C335" s="219" t="s">
        <v>491</v>
      </c>
      <c r="D335" s="219" t="s">
        <v>148</v>
      </c>
      <c r="E335" s="220" t="s">
        <v>492</v>
      </c>
      <c r="F335" s="221" t="s">
        <v>493</v>
      </c>
      <c r="G335" s="222" t="s">
        <v>494</v>
      </c>
      <c r="H335" s="223">
        <v>1</v>
      </c>
      <c r="I335" s="224"/>
      <c r="J335" s="225">
        <f>ROUND(I335*H335,2)</f>
        <v>0</v>
      </c>
      <c r="K335" s="221" t="s">
        <v>33</v>
      </c>
      <c r="L335" s="45"/>
      <c r="M335" s="226" t="s">
        <v>1</v>
      </c>
      <c r="N335" s="227" t="s">
        <v>39</v>
      </c>
      <c r="O335" s="92"/>
      <c r="P335" s="228">
        <f>O335*H335</f>
        <v>0</v>
      </c>
      <c r="Q335" s="228">
        <v>0</v>
      </c>
      <c r="R335" s="228">
        <f>Q335*H335</f>
        <v>0</v>
      </c>
      <c r="S335" s="228">
        <v>0</v>
      </c>
      <c r="T335" s="229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0" t="s">
        <v>308</v>
      </c>
      <c r="AT335" s="230" t="s">
        <v>148</v>
      </c>
      <c r="AU335" s="230" t="s">
        <v>84</v>
      </c>
      <c r="AY335" s="18" t="s">
        <v>146</v>
      </c>
      <c r="BE335" s="231">
        <f>IF(N335="základní",J335,0)</f>
        <v>0</v>
      </c>
      <c r="BF335" s="231">
        <f>IF(N335="snížená",J335,0)</f>
        <v>0</v>
      </c>
      <c r="BG335" s="231">
        <f>IF(N335="zákl. přenesená",J335,0)</f>
        <v>0</v>
      </c>
      <c r="BH335" s="231">
        <f>IF(N335="sníž. přenesená",J335,0)</f>
        <v>0</v>
      </c>
      <c r="BI335" s="231">
        <f>IF(N335="nulová",J335,0)</f>
        <v>0</v>
      </c>
      <c r="BJ335" s="18" t="s">
        <v>82</v>
      </c>
      <c r="BK335" s="231">
        <f>ROUND(I335*H335,2)</f>
        <v>0</v>
      </c>
      <c r="BL335" s="18" t="s">
        <v>308</v>
      </c>
      <c r="BM335" s="230" t="s">
        <v>495</v>
      </c>
    </row>
    <row r="336" s="2" customFormat="1" ht="21.75" customHeight="1">
      <c r="A336" s="39"/>
      <c r="B336" s="40"/>
      <c r="C336" s="219" t="s">
        <v>333</v>
      </c>
      <c r="D336" s="219" t="s">
        <v>148</v>
      </c>
      <c r="E336" s="220" t="s">
        <v>496</v>
      </c>
      <c r="F336" s="221" t="s">
        <v>497</v>
      </c>
      <c r="G336" s="222" t="s">
        <v>151</v>
      </c>
      <c r="H336" s="223">
        <v>60</v>
      </c>
      <c r="I336" s="224"/>
      <c r="J336" s="225">
        <f>ROUND(I336*H336,2)</f>
        <v>0</v>
      </c>
      <c r="K336" s="221" t="s">
        <v>33</v>
      </c>
      <c r="L336" s="45"/>
      <c r="M336" s="226" t="s">
        <v>1</v>
      </c>
      <c r="N336" s="227" t="s">
        <v>39</v>
      </c>
      <c r="O336" s="92"/>
      <c r="P336" s="228">
        <f>O336*H336</f>
        <v>0</v>
      </c>
      <c r="Q336" s="228">
        <v>0</v>
      </c>
      <c r="R336" s="228">
        <f>Q336*H336</f>
        <v>0</v>
      </c>
      <c r="S336" s="228">
        <v>0</v>
      </c>
      <c r="T336" s="229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30" t="s">
        <v>308</v>
      </c>
      <c r="AT336" s="230" t="s">
        <v>148</v>
      </c>
      <c r="AU336" s="230" t="s">
        <v>84</v>
      </c>
      <c r="AY336" s="18" t="s">
        <v>146</v>
      </c>
      <c r="BE336" s="231">
        <f>IF(N336="základní",J336,0)</f>
        <v>0</v>
      </c>
      <c r="BF336" s="231">
        <f>IF(N336="snížená",J336,0)</f>
        <v>0</v>
      </c>
      <c r="BG336" s="231">
        <f>IF(N336="zákl. přenesená",J336,0)</f>
        <v>0</v>
      </c>
      <c r="BH336" s="231">
        <f>IF(N336="sníž. přenesená",J336,0)</f>
        <v>0</v>
      </c>
      <c r="BI336" s="231">
        <f>IF(N336="nulová",J336,0)</f>
        <v>0</v>
      </c>
      <c r="BJ336" s="18" t="s">
        <v>82</v>
      </c>
      <c r="BK336" s="231">
        <f>ROUND(I336*H336,2)</f>
        <v>0</v>
      </c>
      <c r="BL336" s="18" t="s">
        <v>308</v>
      </c>
      <c r="BM336" s="230" t="s">
        <v>498</v>
      </c>
    </row>
    <row r="337" s="2" customFormat="1" ht="21.75" customHeight="1">
      <c r="A337" s="39"/>
      <c r="B337" s="40"/>
      <c r="C337" s="219" t="s">
        <v>499</v>
      </c>
      <c r="D337" s="219" t="s">
        <v>148</v>
      </c>
      <c r="E337" s="220" t="s">
        <v>500</v>
      </c>
      <c r="F337" s="221" t="s">
        <v>501</v>
      </c>
      <c r="G337" s="222" t="s">
        <v>151</v>
      </c>
      <c r="H337" s="223">
        <v>10</v>
      </c>
      <c r="I337" s="224"/>
      <c r="J337" s="225">
        <f>ROUND(I337*H337,2)</f>
        <v>0</v>
      </c>
      <c r="K337" s="221" t="s">
        <v>33</v>
      </c>
      <c r="L337" s="45"/>
      <c r="M337" s="226" t="s">
        <v>1</v>
      </c>
      <c r="N337" s="227" t="s">
        <v>39</v>
      </c>
      <c r="O337" s="92"/>
      <c r="P337" s="228">
        <f>O337*H337</f>
        <v>0</v>
      </c>
      <c r="Q337" s="228">
        <v>0</v>
      </c>
      <c r="R337" s="228">
        <f>Q337*H337</f>
        <v>0</v>
      </c>
      <c r="S337" s="228">
        <v>0</v>
      </c>
      <c r="T337" s="229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0" t="s">
        <v>308</v>
      </c>
      <c r="AT337" s="230" t="s">
        <v>148</v>
      </c>
      <c r="AU337" s="230" t="s">
        <v>84</v>
      </c>
      <c r="AY337" s="18" t="s">
        <v>146</v>
      </c>
      <c r="BE337" s="231">
        <f>IF(N337="základní",J337,0)</f>
        <v>0</v>
      </c>
      <c r="BF337" s="231">
        <f>IF(N337="snížená",J337,0)</f>
        <v>0</v>
      </c>
      <c r="BG337" s="231">
        <f>IF(N337="zákl. přenesená",J337,0)</f>
        <v>0</v>
      </c>
      <c r="BH337" s="231">
        <f>IF(N337="sníž. přenesená",J337,0)</f>
        <v>0</v>
      </c>
      <c r="BI337" s="231">
        <f>IF(N337="nulová",J337,0)</f>
        <v>0</v>
      </c>
      <c r="BJ337" s="18" t="s">
        <v>82</v>
      </c>
      <c r="BK337" s="231">
        <f>ROUND(I337*H337,2)</f>
        <v>0</v>
      </c>
      <c r="BL337" s="18" t="s">
        <v>308</v>
      </c>
      <c r="BM337" s="230" t="s">
        <v>502</v>
      </c>
    </row>
    <row r="338" s="2" customFormat="1" ht="16.5" customHeight="1">
      <c r="A338" s="39"/>
      <c r="B338" s="40"/>
      <c r="C338" s="219" t="s">
        <v>336</v>
      </c>
      <c r="D338" s="219" t="s">
        <v>148</v>
      </c>
      <c r="E338" s="220" t="s">
        <v>503</v>
      </c>
      <c r="F338" s="221" t="s">
        <v>504</v>
      </c>
      <c r="G338" s="222" t="s">
        <v>151</v>
      </c>
      <c r="H338" s="223">
        <v>60</v>
      </c>
      <c r="I338" s="224"/>
      <c r="J338" s="225">
        <f>ROUND(I338*H338,2)</f>
        <v>0</v>
      </c>
      <c r="K338" s="221" t="s">
        <v>33</v>
      </c>
      <c r="L338" s="45"/>
      <c r="M338" s="226" t="s">
        <v>1</v>
      </c>
      <c r="N338" s="227" t="s">
        <v>39</v>
      </c>
      <c r="O338" s="92"/>
      <c r="P338" s="228">
        <f>O338*H338</f>
        <v>0</v>
      </c>
      <c r="Q338" s="228">
        <v>0</v>
      </c>
      <c r="R338" s="228">
        <f>Q338*H338</f>
        <v>0</v>
      </c>
      <c r="S338" s="228">
        <v>0</v>
      </c>
      <c r="T338" s="229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0" t="s">
        <v>308</v>
      </c>
      <c r="AT338" s="230" t="s">
        <v>148</v>
      </c>
      <c r="AU338" s="230" t="s">
        <v>84</v>
      </c>
      <c r="AY338" s="18" t="s">
        <v>146</v>
      </c>
      <c r="BE338" s="231">
        <f>IF(N338="základní",J338,0)</f>
        <v>0</v>
      </c>
      <c r="BF338" s="231">
        <f>IF(N338="snížená",J338,0)</f>
        <v>0</v>
      </c>
      <c r="BG338" s="231">
        <f>IF(N338="zákl. přenesená",J338,0)</f>
        <v>0</v>
      </c>
      <c r="BH338" s="231">
        <f>IF(N338="sníž. přenesená",J338,0)</f>
        <v>0</v>
      </c>
      <c r="BI338" s="231">
        <f>IF(N338="nulová",J338,0)</f>
        <v>0</v>
      </c>
      <c r="BJ338" s="18" t="s">
        <v>82</v>
      </c>
      <c r="BK338" s="231">
        <f>ROUND(I338*H338,2)</f>
        <v>0</v>
      </c>
      <c r="BL338" s="18" t="s">
        <v>308</v>
      </c>
      <c r="BM338" s="230" t="s">
        <v>505</v>
      </c>
    </row>
    <row r="339" s="2" customFormat="1" ht="24.15" customHeight="1">
      <c r="A339" s="39"/>
      <c r="B339" s="40"/>
      <c r="C339" s="219" t="s">
        <v>506</v>
      </c>
      <c r="D339" s="219" t="s">
        <v>148</v>
      </c>
      <c r="E339" s="220" t="s">
        <v>507</v>
      </c>
      <c r="F339" s="221" t="s">
        <v>508</v>
      </c>
      <c r="G339" s="222" t="s">
        <v>509</v>
      </c>
      <c r="H339" s="223">
        <v>20</v>
      </c>
      <c r="I339" s="224"/>
      <c r="J339" s="225">
        <f>ROUND(I339*H339,2)</f>
        <v>0</v>
      </c>
      <c r="K339" s="221" t="s">
        <v>1</v>
      </c>
      <c r="L339" s="45"/>
      <c r="M339" s="226" t="s">
        <v>1</v>
      </c>
      <c r="N339" s="227" t="s">
        <v>39</v>
      </c>
      <c r="O339" s="92"/>
      <c r="P339" s="228">
        <f>O339*H339</f>
        <v>0</v>
      </c>
      <c r="Q339" s="228">
        <v>0</v>
      </c>
      <c r="R339" s="228">
        <f>Q339*H339</f>
        <v>0</v>
      </c>
      <c r="S339" s="228">
        <v>0</v>
      </c>
      <c r="T339" s="229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0" t="s">
        <v>308</v>
      </c>
      <c r="AT339" s="230" t="s">
        <v>148</v>
      </c>
      <c r="AU339" s="230" t="s">
        <v>84</v>
      </c>
      <c r="AY339" s="18" t="s">
        <v>146</v>
      </c>
      <c r="BE339" s="231">
        <f>IF(N339="základní",J339,0)</f>
        <v>0</v>
      </c>
      <c r="BF339" s="231">
        <f>IF(N339="snížená",J339,0)</f>
        <v>0</v>
      </c>
      <c r="BG339" s="231">
        <f>IF(N339="zákl. přenesená",J339,0)</f>
        <v>0</v>
      </c>
      <c r="BH339" s="231">
        <f>IF(N339="sníž. přenesená",J339,0)</f>
        <v>0</v>
      </c>
      <c r="BI339" s="231">
        <f>IF(N339="nulová",J339,0)</f>
        <v>0</v>
      </c>
      <c r="BJ339" s="18" t="s">
        <v>82</v>
      </c>
      <c r="BK339" s="231">
        <f>ROUND(I339*H339,2)</f>
        <v>0</v>
      </c>
      <c r="BL339" s="18" t="s">
        <v>308</v>
      </c>
      <c r="BM339" s="230" t="s">
        <v>510</v>
      </c>
    </row>
    <row r="340" s="2" customFormat="1" ht="21.75" customHeight="1">
      <c r="A340" s="39"/>
      <c r="B340" s="40"/>
      <c r="C340" s="219" t="s">
        <v>340</v>
      </c>
      <c r="D340" s="219" t="s">
        <v>148</v>
      </c>
      <c r="E340" s="220" t="s">
        <v>511</v>
      </c>
      <c r="F340" s="221" t="s">
        <v>512</v>
      </c>
      <c r="G340" s="222" t="s">
        <v>513</v>
      </c>
      <c r="H340" s="223">
        <v>8</v>
      </c>
      <c r="I340" s="224"/>
      <c r="J340" s="225">
        <f>ROUND(I340*H340,2)</f>
        <v>0</v>
      </c>
      <c r="K340" s="221" t="s">
        <v>33</v>
      </c>
      <c r="L340" s="45"/>
      <c r="M340" s="226" t="s">
        <v>1</v>
      </c>
      <c r="N340" s="227" t="s">
        <v>39</v>
      </c>
      <c r="O340" s="92"/>
      <c r="P340" s="228">
        <f>O340*H340</f>
        <v>0</v>
      </c>
      <c r="Q340" s="228">
        <v>0</v>
      </c>
      <c r="R340" s="228">
        <f>Q340*H340</f>
        <v>0</v>
      </c>
      <c r="S340" s="228">
        <v>0</v>
      </c>
      <c r="T340" s="229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0" t="s">
        <v>308</v>
      </c>
      <c r="AT340" s="230" t="s">
        <v>148</v>
      </c>
      <c r="AU340" s="230" t="s">
        <v>84</v>
      </c>
      <c r="AY340" s="18" t="s">
        <v>146</v>
      </c>
      <c r="BE340" s="231">
        <f>IF(N340="základní",J340,0)</f>
        <v>0</v>
      </c>
      <c r="BF340" s="231">
        <f>IF(N340="snížená",J340,0)</f>
        <v>0</v>
      </c>
      <c r="BG340" s="231">
        <f>IF(N340="zákl. přenesená",J340,0)</f>
        <v>0</v>
      </c>
      <c r="BH340" s="231">
        <f>IF(N340="sníž. přenesená",J340,0)</f>
        <v>0</v>
      </c>
      <c r="BI340" s="231">
        <f>IF(N340="nulová",J340,0)</f>
        <v>0</v>
      </c>
      <c r="BJ340" s="18" t="s">
        <v>82</v>
      </c>
      <c r="BK340" s="231">
        <f>ROUND(I340*H340,2)</f>
        <v>0</v>
      </c>
      <c r="BL340" s="18" t="s">
        <v>308</v>
      </c>
      <c r="BM340" s="230" t="s">
        <v>514</v>
      </c>
    </row>
    <row r="341" s="14" customFormat="1">
      <c r="A341" s="14"/>
      <c r="B341" s="243"/>
      <c r="C341" s="244"/>
      <c r="D341" s="234" t="s">
        <v>156</v>
      </c>
      <c r="E341" s="245" t="s">
        <v>1</v>
      </c>
      <c r="F341" s="246" t="s">
        <v>515</v>
      </c>
      <c r="G341" s="244"/>
      <c r="H341" s="247">
        <v>8</v>
      </c>
      <c r="I341" s="248"/>
      <c r="J341" s="244"/>
      <c r="K341" s="244"/>
      <c r="L341" s="249"/>
      <c r="M341" s="250"/>
      <c r="N341" s="251"/>
      <c r="O341" s="251"/>
      <c r="P341" s="251"/>
      <c r="Q341" s="251"/>
      <c r="R341" s="251"/>
      <c r="S341" s="251"/>
      <c r="T341" s="252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3" t="s">
        <v>156</v>
      </c>
      <c r="AU341" s="253" t="s">
        <v>84</v>
      </c>
      <c r="AV341" s="14" t="s">
        <v>84</v>
      </c>
      <c r="AW341" s="14" t="s">
        <v>30</v>
      </c>
      <c r="AX341" s="14" t="s">
        <v>74</v>
      </c>
      <c r="AY341" s="253" t="s">
        <v>146</v>
      </c>
    </row>
    <row r="342" s="15" customFormat="1">
      <c r="A342" s="15"/>
      <c r="B342" s="254"/>
      <c r="C342" s="255"/>
      <c r="D342" s="234" t="s">
        <v>156</v>
      </c>
      <c r="E342" s="256" t="s">
        <v>1</v>
      </c>
      <c r="F342" s="257" t="s">
        <v>160</v>
      </c>
      <c r="G342" s="255"/>
      <c r="H342" s="258">
        <v>8</v>
      </c>
      <c r="I342" s="259"/>
      <c r="J342" s="255"/>
      <c r="K342" s="255"/>
      <c r="L342" s="260"/>
      <c r="M342" s="261"/>
      <c r="N342" s="262"/>
      <c r="O342" s="262"/>
      <c r="P342" s="262"/>
      <c r="Q342" s="262"/>
      <c r="R342" s="262"/>
      <c r="S342" s="262"/>
      <c r="T342" s="263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64" t="s">
        <v>156</v>
      </c>
      <c r="AU342" s="264" t="s">
        <v>84</v>
      </c>
      <c r="AV342" s="15" t="s">
        <v>152</v>
      </c>
      <c r="AW342" s="15" t="s">
        <v>30</v>
      </c>
      <c r="AX342" s="15" t="s">
        <v>82</v>
      </c>
      <c r="AY342" s="264" t="s">
        <v>146</v>
      </c>
    </row>
    <row r="343" s="12" customFormat="1" ht="22.8" customHeight="1">
      <c r="A343" s="12"/>
      <c r="B343" s="203"/>
      <c r="C343" s="204"/>
      <c r="D343" s="205" t="s">
        <v>73</v>
      </c>
      <c r="E343" s="217" t="s">
        <v>516</v>
      </c>
      <c r="F343" s="217" t="s">
        <v>517</v>
      </c>
      <c r="G343" s="204"/>
      <c r="H343" s="204"/>
      <c r="I343" s="207"/>
      <c r="J343" s="218">
        <f>BK343</f>
        <v>0</v>
      </c>
      <c r="K343" s="204"/>
      <c r="L343" s="209"/>
      <c r="M343" s="210"/>
      <c r="N343" s="211"/>
      <c r="O343" s="211"/>
      <c r="P343" s="212">
        <f>P344</f>
        <v>0</v>
      </c>
      <c r="Q343" s="211"/>
      <c r="R343" s="212">
        <f>R344</f>
        <v>0</v>
      </c>
      <c r="S343" s="211"/>
      <c r="T343" s="213">
        <f>T344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14" t="s">
        <v>82</v>
      </c>
      <c r="AT343" s="215" t="s">
        <v>73</v>
      </c>
      <c r="AU343" s="215" t="s">
        <v>82</v>
      </c>
      <c r="AY343" s="214" t="s">
        <v>146</v>
      </c>
      <c r="BK343" s="216">
        <f>BK344</f>
        <v>0</v>
      </c>
    </row>
    <row r="344" s="2" customFormat="1" ht="24.15" customHeight="1">
      <c r="A344" s="39"/>
      <c r="B344" s="40"/>
      <c r="C344" s="219" t="s">
        <v>518</v>
      </c>
      <c r="D344" s="219" t="s">
        <v>148</v>
      </c>
      <c r="E344" s="220" t="s">
        <v>519</v>
      </c>
      <c r="F344" s="221" t="s">
        <v>520</v>
      </c>
      <c r="G344" s="222" t="s">
        <v>521</v>
      </c>
      <c r="H344" s="223">
        <v>1</v>
      </c>
      <c r="I344" s="224"/>
      <c r="J344" s="225">
        <f>ROUND(I344*H344,2)</f>
        <v>0</v>
      </c>
      <c r="K344" s="221" t="s">
        <v>1</v>
      </c>
      <c r="L344" s="45"/>
      <c r="M344" s="275" t="s">
        <v>1</v>
      </c>
      <c r="N344" s="276" t="s">
        <v>39</v>
      </c>
      <c r="O344" s="277"/>
      <c r="P344" s="278">
        <f>O344*H344</f>
        <v>0</v>
      </c>
      <c r="Q344" s="278">
        <v>0</v>
      </c>
      <c r="R344" s="278">
        <f>Q344*H344</f>
        <v>0</v>
      </c>
      <c r="S344" s="278">
        <v>0</v>
      </c>
      <c r="T344" s="279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0" t="s">
        <v>152</v>
      </c>
      <c r="AT344" s="230" t="s">
        <v>148</v>
      </c>
      <c r="AU344" s="230" t="s">
        <v>84</v>
      </c>
      <c r="AY344" s="18" t="s">
        <v>146</v>
      </c>
      <c r="BE344" s="231">
        <f>IF(N344="základní",J344,0)</f>
        <v>0</v>
      </c>
      <c r="BF344" s="231">
        <f>IF(N344="snížená",J344,0)</f>
        <v>0</v>
      </c>
      <c r="BG344" s="231">
        <f>IF(N344="zákl. přenesená",J344,0)</f>
        <v>0</v>
      </c>
      <c r="BH344" s="231">
        <f>IF(N344="sníž. přenesená",J344,0)</f>
        <v>0</v>
      </c>
      <c r="BI344" s="231">
        <f>IF(N344="nulová",J344,0)</f>
        <v>0</v>
      </c>
      <c r="BJ344" s="18" t="s">
        <v>82</v>
      </c>
      <c r="BK344" s="231">
        <f>ROUND(I344*H344,2)</f>
        <v>0</v>
      </c>
      <c r="BL344" s="18" t="s">
        <v>152</v>
      </c>
      <c r="BM344" s="230" t="s">
        <v>522</v>
      </c>
    </row>
    <row r="345" s="2" customFormat="1" ht="6.96" customHeight="1">
      <c r="A345" s="39"/>
      <c r="B345" s="67"/>
      <c r="C345" s="68"/>
      <c r="D345" s="68"/>
      <c r="E345" s="68"/>
      <c r="F345" s="68"/>
      <c r="G345" s="68"/>
      <c r="H345" s="68"/>
      <c r="I345" s="68"/>
      <c r="J345" s="68"/>
      <c r="K345" s="68"/>
      <c r="L345" s="45"/>
      <c r="M345" s="39"/>
      <c r="O345" s="39"/>
      <c r="P345" s="39"/>
      <c r="Q345" s="39"/>
      <c r="R345" s="39"/>
      <c r="S345" s="39"/>
      <c r="T345" s="39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</row>
  </sheetData>
  <sheetProtection sheet="1" autoFilter="0" formatColumns="0" formatRows="0" objects="1" scenarios="1" spinCount="100000" saltValue="2nthOgry82z4nR6ntbOVKD+7+UzagNhXgGY7+czwR/KcC5GALlCMbslD730bHN/Genu+K0NTe76XgSfEd6SyTA==" hashValue="f60gShQCkCfGBwK2DfaEC8S/WEBvqSwonj/PVwul2VtuyIGazp/NmqWSvHxQa86aJeJSjRrAn/Q2HtwBl2vrnA==" algorithmName="SHA-512" password="CC35"/>
  <autoFilter ref="C132:K344"/>
  <mergeCells count="9">
    <mergeCell ref="E7:H7"/>
    <mergeCell ref="E9:H9"/>
    <mergeCell ref="E18:H18"/>
    <mergeCell ref="E27:H27"/>
    <mergeCell ref="E85:H85"/>
    <mergeCell ref="E87:H87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84</v>
      </c>
    </row>
    <row r="4" s="1" customFormat="1" ht="24.96" customHeight="1">
      <c r="B4" s="21"/>
      <c r="D4" s="139" t="s">
        <v>106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Údržba, oprava a odstraňování závad u SPS v obvodu OŘ OVA 2023-2024 - Opava východ VB - opravné práce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523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17. 3. 2023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34</v>
      </c>
      <c r="E30" s="39"/>
      <c r="F30" s="39"/>
      <c r="G30" s="39"/>
      <c r="H30" s="39"/>
      <c r="I30" s="39"/>
      <c r="J30" s="152">
        <f>ROUND(J133,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36</v>
      </c>
      <c r="G32" s="39"/>
      <c r="H32" s="39"/>
      <c r="I32" s="153" t="s">
        <v>35</v>
      </c>
      <c r="J32" s="153" t="s">
        <v>37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38</v>
      </c>
      <c r="E33" s="141" t="s">
        <v>39</v>
      </c>
      <c r="F33" s="155">
        <f>ROUND((SUM(BE133:BE489)),  2)</f>
        <v>0</v>
      </c>
      <c r="G33" s="39"/>
      <c r="H33" s="39"/>
      <c r="I33" s="156">
        <v>0.20999999999999999</v>
      </c>
      <c r="J33" s="155">
        <f>ROUND(((SUM(BE133:BE489))*I33),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40</v>
      </c>
      <c r="F34" s="155">
        <f>ROUND((SUM(BF133:BF489)),  2)</f>
        <v>0</v>
      </c>
      <c r="G34" s="39"/>
      <c r="H34" s="39"/>
      <c r="I34" s="156">
        <v>0.14999999999999999</v>
      </c>
      <c r="J34" s="155">
        <f>ROUND(((SUM(BF133:BF489))*I34),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41</v>
      </c>
      <c r="F35" s="155">
        <f>ROUND((SUM(BG133:BG489)),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42</v>
      </c>
      <c r="F36" s="155">
        <f>ROUND((SUM(BH133:BH489)),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43</v>
      </c>
      <c r="F37" s="155">
        <f>ROUND((SUM(BI133:BI489)),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44</v>
      </c>
      <c r="E39" s="159"/>
      <c r="F39" s="159"/>
      <c r="G39" s="160" t="s">
        <v>45</v>
      </c>
      <c r="H39" s="161" t="s">
        <v>46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47</v>
      </c>
      <c r="E50" s="165"/>
      <c r="F50" s="165"/>
      <c r="G50" s="164" t="s">
        <v>48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49</v>
      </c>
      <c r="E61" s="167"/>
      <c r="F61" s="168" t="s">
        <v>50</v>
      </c>
      <c r="G61" s="166" t="s">
        <v>49</v>
      </c>
      <c r="H61" s="167"/>
      <c r="I61" s="167"/>
      <c r="J61" s="169" t="s">
        <v>50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51</v>
      </c>
      <c r="E65" s="170"/>
      <c r="F65" s="170"/>
      <c r="G65" s="164" t="s">
        <v>52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49</v>
      </c>
      <c r="E76" s="167"/>
      <c r="F76" s="168" t="s">
        <v>50</v>
      </c>
      <c r="G76" s="166" t="s">
        <v>49</v>
      </c>
      <c r="H76" s="167"/>
      <c r="I76" s="167"/>
      <c r="J76" s="169" t="s">
        <v>50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Údržba, oprava a odstraňování závad u SPS v obvodu OŘ OVA 2023-2024 - Opava východ VB - opravné práce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2412 - D.1.1 ASŘ – 1.PP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17. 3. 2023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110</v>
      </c>
      <c r="D94" s="177"/>
      <c r="E94" s="177"/>
      <c r="F94" s="177"/>
      <c r="G94" s="177"/>
      <c r="H94" s="177"/>
      <c r="I94" s="177"/>
      <c r="J94" s="178" t="s">
        <v>111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112</v>
      </c>
      <c r="D96" s="41"/>
      <c r="E96" s="41"/>
      <c r="F96" s="41"/>
      <c r="G96" s="41"/>
      <c r="H96" s="41"/>
      <c r="I96" s="41"/>
      <c r="J96" s="111">
        <f>J133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113</v>
      </c>
    </row>
    <row r="97" s="9" customFormat="1" ht="24.96" customHeight="1">
      <c r="A97" s="9"/>
      <c r="B97" s="180"/>
      <c r="C97" s="181"/>
      <c r="D97" s="182" t="s">
        <v>114</v>
      </c>
      <c r="E97" s="183"/>
      <c r="F97" s="183"/>
      <c r="G97" s="183"/>
      <c r="H97" s="183"/>
      <c r="I97" s="183"/>
      <c r="J97" s="184">
        <f>J134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115</v>
      </c>
      <c r="E98" s="189"/>
      <c r="F98" s="189"/>
      <c r="G98" s="189"/>
      <c r="H98" s="189"/>
      <c r="I98" s="189"/>
      <c r="J98" s="190">
        <f>J135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116</v>
      </c>
      <c r="E99" s="189"/>
      <c r="F99" s="189"/>
      <c r="G99" s="189"/>
      <c r="H99" s="189"/>
      <c r="I99" s="189"/>
      <c r="J99" s="190">
        <f>J166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524</v>
      </c>
      <c r="E100" s="189"/>
      <c r="F100" s="189"/>
      <c r="G100" s="189"/>
      <c r="H100" s="189"/>
      <c r="I100" s="189"/>
      <c r="J100" s="190">
        <f>J220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117</v>
      </c>
      <c r="E101" s="189"/>
      <c r="F101" s="189"/>
      <c r="G101" s="189"/>
      <c r="H101" s="189"/>
      <c r="I101" s="189"/>
      <c r="J101" s="190">
        <f>J225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118</v>
      </c>
      <c r="E102" s="189"/>
      <c r="F102" s="189"/>
      <c r="G102" s="189"/>
      <c r="H102" s="189"/>
      <c r="I102" s="189"/>
      <c r="J102" s="190">
        <f>J230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525</v>
      </c>
      <c r="E103" s="189"/>
      <c r="F103" s="189"/>
      <c r="G103" s="189"/>
      <c r="H103" s="189"/>
      <c r="I103" s="189"/>
      <c r="J103" s="190">
        <f>J253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120</v>
      </c>
      <c r="E104" s="189"/>
      <c r="F104" s="189"/>
      <c r="G104" s="189"/>
      <c r="H104" s="189"/>
      <c r="I104" s="189"/>
      <c r="J104" s="190">
        <f>J301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121</v>
      </c>
      <c r="E105" s="189"/>
      <c r="F105" s="189"/>
      <c r="G105" s="189"/>
      <c r="H105" s="189"/>
      <c r="I105" s="189"/>
      <c r="J105" s="190">
        <f>J383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122</v>
      </c>
      <c r="E106" s="189"/>
      <c r="F106" s="189"/>
      <c r="G106" s="189"/>
      <c r="H106" s="189"/>
      <c r="I106" s="189"/>
      <c r="J106" s="190">
        <f>J393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80"/>
      <c r="C107" s="181"/>
      <c r="D107" s="182" t="s">
        <v>123</v>
      </c>
      <c r="E107" s="183"/>
      <c r="F107" s="183"/>
      <c r="G107" s="183"/>
      <c r="H107" s="183"/>
      <c r="I107" s="183"/>
      <c r="J107" s="184">
        <f>J395</f>
        <v>0</v>
      </c>
      <c r="K107" s="181"/>
      <c r="L107" s="185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6"/>
      <c r="C108" s="187"/>
      <c r="D108" s="188" t="s">
        <v>526</v>
      </c>
      <c r="E108" s="189"/>
      <c r="F108" s="189"/>
      <c r="G108" s="189"/>
      <c r="H108" s="189"/>
      <c r="I108" s="189"/>
      <c r="J108" s="190">
        <f>J396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527</v>
      </c>
      <c r="E109" s="189"/>
      <c r="F109" s="189"/>
      <c r="G109" s="189"/>
      <c r="H109" s="189"/>
      <c r="I109" s="189"/>
      <c r="J109" s="190">
        <f>J435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528</v>
      </c>
      <c r="E110" s="189"/>
      <c r="F110" s="189"/>
      <c r="G110" s="189"/>
      <c r="H110" s="189"/>
      <c r="I110" s="189"/>
      <c r="J110" s="190">
        <f>J445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529</v>
      </c>
      <c r="E111" s="189"/>
      <c r="F111" s="189"/>
      <c r="G111" s="189"/>
      <c r="H111" s="189"/>
      <c r="I111" s="189"/>
      <c r="J111" s="190">
        <f>J455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530</v>
      </c>
      <c r="E112" s="189"/>
      <c r="F112" s="189"/>
      <c r="G112" s="189"/>
      <c r="H112" s="189"/>
      <c r="I112" s="189"/>
      <c r="J112" s="190">
        <f>J472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6"/>
      <c r="C113" s="187"/>
      <c r="D113" s="188" t="s">
        <v>531</v>
      </c>
      <c r="E113" s="189"/>
      <c r="F113" s="189"/>
      <c r="G113" s="189"/>
      <c r="H113" s="189"/>
      <c r="I113" s="189"/>
      <c r="J113" s="190">
        <f>J484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9" s="2" customFormat="1" ht="6.96" customHeight="1">
      <c r="A119" s="39"/>
      <c r="B119" s="69"/>
      <c r="C119" s="70"/>
      <c r="D119" s="70"/>
      <c r="E119" s="70"/>
      <c r="F119" s="70"/>
      <c r="G119" s="70"/>
      <c r="H119" s="70"/>
      <c r="I119" s="70"/>
      <c r="J119" s="70"/>
      <c r="K119" s="70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24.96" customHeight="1">
      <c r="A120" s="39"/>
      <c r="B120" s="40"/>
      <c r="C120" s="24" t="s">
        <v>131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16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26.25" customHeight="1">
      <c r="A123" s="39"/>
      <c r="B123" s="40"/>
      <c r="C123" s="41"/>
      <c r="D123" s="41"/>
      <c r="E123" s="175" t="str">
        <f>E7</f>
        <v>Údržba, oprava a odstraňování závad u SPS v obvodu OŘ OVA 2023-2024 - Opava východ VB - opravné práce</v>
      </c>
      <c r="F123" s="33"/>
      <c r="G123" s="33"/>
      <c r="H123" s="33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107</v>
      </c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6.5" customHeight="1">
      <c r="A125" s="39"/>
      <c r="B125" s="40"/>
      <c r="C125" s="41"/>
      <c r="D125" s="41"/>
      <c r="E125" s="77" t="str">
        <f>E9</f>
        <v>2412 - D.1.1 ASŘ – 1.PP</v>
      </c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20</v>
      </c>
      <c r="D127" s="41"/>
      <c r="E127" s="41"/>
      <c r="F127" s="28" t="str">
        <f>F12</f>
        <v xml:space="preserve"> </v>
      </c>
      <c r="G127" s="41"/>
      <c r="H127" s="41"/>
      <c r="I127" s="33" t="s">
        <v>22</v>
      </c>
      <c r="J127" s="80" t="str">
        <f>IF(J12="","",J12)</f>
        <v>17. 3. 2023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5.15" customHeight="1">
      <c r="A129" s="39"/>
      <c r="B129" s="40"/>
      <c r="C129" s="33" t="s">
        <v>24</v>
      </c>
      <c r="D129" s="41"/>
      <c r="E129" s="41"/>
      <c r="F129" s="28" t="str">
        <f>E15</f>
        <v xml:space="preserve"> </v>
      </c>
      <c r="G129" s="41"/>
      <c r="H129" s="41"/>
      <c r="I129" s="33" t="s">
        <v>29</v>
      </c>
      <c r="J129" s="37" t="str">
        <f>E21</f>
        <v xml:space="preserve"> 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5.15" customHeight="1">
      <c r="A130" s="39"/>
      <c r="B130" s="40"/>
      <c r="C130" s="33" t="s">
        <v>27</v>
      </c>
      <c r="D130" s="41"/>
      <c r="E130" s="41"/>
      <c r="F130" s="28" t="str">
        <f>IF(E18="","",E18)</f>
        <v>Vyplň údaj</v>
      </c>
      <c r="G130" s="41"/>
      <c r="H130" s="41"/>
      <c r="I130" s="33" t="s">
        <v>31</v>
      </c>
      <c r="J130" s="37" t="str">
        <f>E24</f>
        <v xml:space="preserve"> 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0.32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11" customFormat="1" ht="29.28" customHeight="1">
      <c r="A132" s="192"/>
      <c r="B132" s="193"/>
      <c r="C132" s="194" t="s">
        <v>132</v>
      </c>
      <c r="D132" s="195" t="s">
        <v>59</v>
      </c>
      <c r="E132" s="195" t="s">
        <v>55</v>
      </c>
      <c r="F132" s="195" t="s">
        <v>56</v>
      </c>
      <c r="G132" s="195" t="s">
        <v>133</v>
      </c>
      <c r="H132" s="195" t="s">
        <v>134</v>
      </c>
      <c r="I132" s="195" t="s">
        <v>135</v>
      </c>
      <c r="J132" s="195" t="s">
        <v>111</v>
      </c>
      <c r="K132" s="196" t="s">
        <v>136</v>
      </c>
      <c r="L132" s="197"/>
      <c r="M132" s="101" t="s">
        <v>1</v>
      </c>
      <c r="N132" s="102" t="s">
        <v>38</v>
      </c>
      <c r="O132" s="102" t="s">
        <v>137</v>
      </c>
      <c r="P132" s="102" t="s">
        <v>138</v>
      </c>
      <c r="Q132" s="102" t="s">
        <v>139</v>
      </c>
      <c r="R132" s="102" t="s">
        <v>140</v>
      </c>
      <c r="S132" s="102" t="s">
        <v>141</v>
      </c>
      <c r="T132" s="103" t="s">
        <v>142</v>
      </c>
      <c r="U132" s="192"/>
      <c r="V132" s="192"/>
      <c r="W132" s="192"/>
      <c r="X132" s="192"/>
      <c r="Y132" s="192"/>
      <c r="Z132" s="192"/>
      <c r="AA132" s="192"/>
      <c r="AB132" s="192"/>
      <c r="AC132" s="192"/>
      <c r="AD132" s="192"/>
      <c r="AE132" s="192"/>
    </row>
    <row r="133" s="2" customFormat="1" ht="22.8" customHeight="1">
      <c r="A133" s="39"/>
      <c r="B133" s="40"/>
      <c r="C133" s="108" t="s">
        <v>143</v>
      </c>
      <c r="D133" s="41"/>
      <c r="E133" s="41"/>
      <c r="F133" s="41"/>
      <c r="G133" s="41"/>
      <c r="H133" s="41"/>
      <c r="I133" s="41"/>
      <c r="J133" s="198">
        <f>BK133</f>
        <v>0</v>
      </c>
      <c r="K133" s="41"/>
      <c r="L133" s="45"/>
      <c r="M133" s="104"/>
      <c r="N133" s="199"/>
      <c r="O133" s="105"/>
      <c r="P133" s="200">
        <f>P134+P395</f>
        <v>0</v>
      </c>
      <c r="Q133" s="105"/>
      <c r="R133" s="200">
        <f>R134+R395</f>
        <v>0</v>
      </c>
      <c r="S133" s="105"/>
      <c r="T133" s="201">
        <f>T134+T395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73</v>
      </c>
      <c r="AU133" s="18" t="s">
        <v>113</v>
      </c>
      <c r="BK133" s="202">
        <f>BK134+BK395</f>
        <v>0</v>
      </c>
    </row>
    <row r="134" s="12" customFormat="1" ht="25.92" customHeight="1">
      <c r="A134" s="12"/>
      <c r="B134" s="203"/>
      <c r="C134" s="204"/>
      <c r="D134" s="205" t="s">
        <v>73</v>
      </c>
      <c r="E134" s="206" t="s">
        <v>144</v>
      </c>
      <c r="F134" s="206" t="s">
        <v>145</v>
      </c>
      <c r="G134" s="204"/>
      <c r="H134" s="204"/>
      <c r="I134" s="207"/>
      <c r="J134" s="208">
        <f>BK134</f>
        <v>0</v>
      </c>
      <c r="K134" s="204"/>
      <c r="L134" s="209"/>
      <c r="M134" s="210"/>
      <c r="N134" s="211"/>
      <c r="O134" s="211"/>
      <c r="P134" s="212">
        <f>P135+P166+P220+P225+P230+P253+P301+P383+P393</f>
        <v>0</v>
      </c>
      <c r="Q134" s="211"/>
      <c r="R134" s="212">
        <f>R135+R166+R220+R225+R230+R253+R301+R383+R393</f>
        <v>0</v>
      </c>
      <c r="S134" s="211"/>
      <c r="T134" s="213">
        <f>T135+T166+T220+T225+T230+T253+T301+T383+T393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4" t="s">
        <v>82</v>
      </c>
      <c r="AT134" s="215" t="s">
        <v>73</v>
      </c>
      <c r="AU134" s="215" t="s">
        <v>74</v>
      </c>
      <c r="AY134" s="214" t="s">
        <v>146</v>
      </c>
      <c r="BK134" s="216">
        <f>BK135+BK166+BK220+BK225+BK230+BK253+BK301+BK383+BK393</f>
        <v>0</v>
      </c>
    </row>
    <row r="135" s="12" customFormat="1" ht="22.8" customHeight="1">
      <c r="A135" s="12"/>
      <c r="B135" s="203"/>
      <c r="C135" s="204"/>
      <c r="D135" s="205" t="s">
        <v>73</v>
      </c>
      <c r="E135" s="217" t="s">
        <v>82</v>
      </c>
      <c r="F135" s="217" t="s">
        <v>147</v>
      </c>
      <c r="G135" s="204"/>
      <c r="H135" s="204"/>
      <c r="I135" s="207"/>
      <c r="J135" s="218">
        <f>BK135</f>
        <v>0</v>
      </c>
      <c r="K135" s="204"/>
      <c r="L135" s="209"/>
      <c r="M135" s="210"/>
      <c r="N135" s="211"/>
      <c r="O135" s="211"/>
      <c r="P135" s="212">
        <f>SUM(P136:P165)</f>
        <v>0</v>
      </c>
      <c r="Q135" s="211"/>
      <c r="R135" s="212">
        <f>SUM(R136:R165)</f>
        <v>0</v>
      </c>
      <c r="S135" s="211"/>
      <c r="T135" s="213">
        <f>SUM(T136:T165)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4" t="s">
        <v>82</v>
      </c>
      <c r="AT135" s="215" t="s">
        <v>73</v>
      </c>
      <c r="AU135" s="215" t="s">
        <v>82</v>
      </c>
      <c r="AY135" s="214" t="s">
        <v>146</v>
      </c>
      <c r="BK135" s="216">
        <f>SUM(BK136:BK165)</f>
        <v>0</v>
      </c>
    </row>
    <row r="136" s="2" customFormat="1" ht="33" customHeight="1">
      <c r="A136" s="39"/>
      <c r="B136" s="40"/>
      <c r="C136" s="219" t="s">
        <v>82</v>
      </c>
      <c r="D136" s="219" t="s">
        <v>148</v>
      </c>
      <c r="E136" s="220" t="s">
        <v>532</v>
      </c>
      <c r="F136" s="221" t="s">
        <v>533</v>
      </c>
      <c r="G136" s="222" t="s">
        <v>155</v>
      </c>
      <c r="H136" s="223">
        <v>3.5699999999999998</v>
      </c>
      <c r="I136" s="224"/>
      <c r="J136" s="225">
        <f>ROUND(I136*H136,2)</f>
        <v>0</v>
      </c>
      <c r="K136" s="221" t="s">
        <v>33</v>
      </c>
      <c r="L136" s="45"/>
      <c r="M136" s="226" t="s">
        <v>1</v>
      </c>
      <c r="N136" s="227" t="s">
        <v>39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152</v>
      </c>
      <c r="AT136" s="230" t="s">
        <v>148</v>
      </c>
      <c r="AU136" s="230" t="s">
        <v>84</v>
      </c>
      <c r="AY136" s="18" t="s">
        <v>146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82</v>
      </c>
      <c r="BK136" s="231">
        <f>ROUND(I136*H136,2)</f>
        <v>0</v>
      </c>
      <c r="BL136" s="18" t="s">
        <v>152</v>
      </c>
      <c r="BM136" s="230" t="s">
        <v>84</v>
      </c>
    </row>
    <row r="137" s="13" customFormat="1">
      <c r="A137" s="13"/>
      <c r="B137" s="232"/>
      <c r="C137" s="233"/>
      <c r="D137" s="234" t="s">
        <v>156</v>
      </c>
      <c r="E137" s="235" t="s">
        <v>1</v>
      </c>
      <c r="F137" s="236" t="s">
        <v>534</v>
      </c>
      <c r="G137" s="233"/>
      <c r="H137" s="235" t="s">
        <v>1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156</v>
      </c>
      <c r="AU137" s="242" t="s">
        <v>84</v>
      </c>
      <c r="AV137" s="13" t="s">
        <v>82</v>
      </c>
      <c r="AW137" s="13" t="s">
        <v>30</v>
      </c>
      <c r="AX137" s="13" t="s">
        <v>74</v>
      </c>
      <c r="AY137" s="242" t="s">
        <v>146</v>
      </c>
    </row>
    <row r="138" s="14" customFormat="1">
      <c r="A138" s="14"/>
      <c r="B138" s="243"/>
      <c r="C138" s="244"/>
      <c r="D138" s="234" t="s">
        <v>156</v>
      </c>
      <c r="E138" s="245" t="s">
        <v>1</v>
      </c>
      <c r="F138" s="246" t="s">
        <v>535</v>
      </c>
      <c r="G138" s="244"/>
      <c r="H138" s="247">
        <v>3.5699999999999998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156</v>
      </c>
      <c r="AU138" s="253" t="s">
        <v>84</v>
      </c>
      <c r="AV138" s="14" t="s">
        <v>84</v>
      </c>
      <c r="AW138" s="14" t="s">
        <v>30</v>
      </c>
      <c r="AX138" s="14" t="s">
        <v>74</v>
      </c>
      <c r="AY138" s="253" t="s">
        <v>146</v>
      </c>
    </row>
    <row r="139" s="15" customFormat="1">
      <c r="A139" s="15"/>
      <c r="B139" s="254"/>
      <c r="C139" s="255"/>
      <c r="D139" s="234" t="s">
        <v>156</v>
      </c>
      <c r="E139" s="256" t="s">
        <v>1</v>
      </c>
      <c r="F139" s="257" t="s">
        <v>160</v>
      </c>
      <c r="G139" s="255"/>
      <c r="H139" s="258">
        <v>3.5699999999999998</v>
      </c>
      <c r="I139" s="259"/>
      <c r="J139" s="255"/>
      <c r="K139" s="255"/>
      <c r="L139" s="260"/>
      <c r="M139" s="261"/>
      <c r="N139" s="262"/>
      <c r="O139" s="262"/>
      <c r="P139" s="262"/>
      <c r="Q139" s="262"/>
      <c r="R139" s="262"/>
      <c r="S139" s="262"/>
      <c r="T139" s="263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4" t="s">
        <v>156</v>
      </c>
      <c r="AU139" s="264" t="s">
        <v>84</v>
      </c>
      <c r="AV139" s="15" t="s">
        <v>152</v>
      </c>
      <c r="AW139" s="15" t="s">
        <v>30</v>
      </c>
      <c r="AX139" s="15" t="s">
        <v>82</v>
      </c>
      <c r="AY139" s="264" t="s">
        <v>146</v>
      </c>
    </row>
    <row r="140" s="2" customFormat="1" ht="37.8" customHeight="1">
      <c r="A140" s="39"/>
      <c r="B140" s="40"/>
      <c r="C140" s="219" t="s">
        <v>84</v>
      </c>
      <c r="D140" s="219" t="s">
        <v>148</v>
      </c>
      <c r="E140" s="220" t="s">
        <v>168</v>
      </c>
      <c r="F140" s="221" t="s">
        <v>169</v>
      </c>
      <c r="G140" s="222" t="s">
        <v>155</v>
      </c>
      <c r="H140" s="223">
        <v>0.73799999999999999</v>
      </c>
      <c r="I140" s="224"/>
      <c r="J140" s="225">
        <f>ROUND(I140*H140,2)</f>
        <v>0</v>
      </c>
      <c r="K140" s="221" t="s">
        <v>33</v>
      </c>
      <c r="L140" s="45"/>
      <c r="M140" s="226" t="s">
        <v>1</v>
      </c>
      <c r="N140" s="227" t="s">
        <v>39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152</v>
      </c>
      <c r="AT140" s="230" t="s">
        <v>148</v>
      </c>
      <c r="AU140" s="230" t="s">
        <v>84</v>
      </c>
      <c r="AY140" s="18" t="s">
        <v>146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82</v>
      </c>
      <c r="BK140" s="231">
        <f>ROUND(I140*H140,2)</f>
        <v>0</v>
      </c>
      <c r="BL140" s="18" t="s">
        <v>152</v>
      </c>
      <c r="BM140" s="230" t="s">
        <v>152</v>
      </c>
    </row>
    <row r="141" s="13" customFormat="1">
      <c r="A141" s="13"/>
      <c r="B141" s="232"/>
      <c r="C141" s="233"/>
      <c r="D141" s="234" t="s">
        <v>156</v>
      </c>
      <c r="E141" s="235" t="s">
        <v>1</v>
      </c>
      <c r="F141" s="236" t="s">
        <v>536</v>
      </c>
      <c r="G141" s="233"/>
      <c r="H141" s="235" t="s">
        <v>1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156</v>
      </c>
      <c r="AU141" s="242" t="s">
        <v>84</v>
      </c>
      <c r="AV141" s="13" t="s">
        <v>82</v>
      </c>
      <c r="AW141" s="13" t="s">
        <v>30</v>
      </c>
      <c r="AX141" s="13" t="s">
        <v>74</v>
      </c>
      <c r="AY141" s="242" t="s">
        <v>146</v>
      </c>
    </row>
    <row r="142" s="14" customFormat="1">
      <c r="A142" s="14"/>
      <c r="B142" s="243"/>
      <c r="C142" s="244"/>
      <c r="D142" s="234" t="s">
        <v>156</v>
      </c>
      <c r="E142" s="245" t="s">
        <v>1</v>
      </c>
      <c r="F142" s="246" t="s">
        <v>537</v>
      </c>
      <c r="G142" s="244"/>
      <c r="H142" s="247">
        <v>0.73799999999999999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156</v>
      </c>
      <c r="AU142" s="253" t="s">
        <v>84</v>
      </c>
      <c r="AV142" s="14" t="s">
        <v>84</v>
      </c>
      <c r="AW142" s="14" t="s">
        <v>30</v>
      </c>
      <c r="AX142" s="14" t="s">
        <v>74</v>
      </c>
      <c r="AY142" s="253" t="s">
        <v>146</v>
      </c>
    </row>
    <row r="143" s="15" customFormat="1">
      <c r="A143" s="15"/>
      <c r="B143" s="254"/>
      <c r="C143" s="255"/>
      <c r="D143" s="234" t="s">
        <v>156</v>
      </c>
      <c r="E143" s="256" t="s">
        <v>1</v>
      </c>
      <c r="F143" s="257" t="s">
        <v>160</v>
      </c>
      <c r="G143" s="255"/>
      <c r="H143" s="258">
        <v>0.73799999999999999</v>
      </c>
      <c r="I143" s="259"/>
      <c r="J143" s="255"/>
      <c r="K143" s="255"/>
      <c r="L143" s="260"/>
      <c r="M143" s="261"/>
      <c r="N143" s="262"/>
      <c r="O143" s="262"/>
      <c r="P143" s="262"/>
      <c r="Q143" s="262"/>
      <c r="R143" s="262"/>
      <c r="S143" s="262"/>
      <c r="T143" s="263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4" t="s">
        <v>156</v>
      </c>
      <c r="AU143" s="264" t="s">
        <v>84</v>
      </c>
      <c r="AV143" s="15" t="s">
        <v>152</v>
      </c>
      <c r="AW143" s="15" t="s">
        <v>30</v>
      </c>
      <c r="AX143" s="15" t="s">
        <v>82</v>
      </c>
      <c r="AY143" s="264" t="s">
        <v>146</v>
      </c>
    </row>
    <row r="144" s="2" customFormat="1" ht="37.8" customHeight="1">
      <c r="A144" s="39"/>
      <c r="B144" s="40"/>
      <c r="C144" s="219" t="s">
        <v>161</v>
      </c>
      <c r="D144" s="219" t="s">
        <v>148</v>
      </c>
      <c r="E144" s="220" t="s">
        <v>174</v>
      </c>
      <c r="F144" s="221" t="s">
        <v>175</v>
      </c>
      <c r="G144" s="222" t="s">
        <v>155</v>
      </c>
      <c r="H144" s="223">
        <v>3.6899999999999999</v>
      </c>
      <c r="I144" s="224"/>
      <c r="J144" s="225">
        <f>ROUND(I144*H144,2)</f>
        <v>0</v>
      </c>
      <c r="K144" s="221" t="s">
        <v>33</v>
      </c>
      <c r="L144" s="45"/>
      <c r="M144" s="226" t="s">
        <v>1</v>
      </c>
      <c r="N144" s="227" t="s">
        <v>39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152</v>
      </c>
      <c r="AT144" s="230" t="s">
        <v>148</v>
      </c>
      <c r="AU144" s="230" t="s">
        <v>84</v>
      </c>
      <c r="AY144" s="18" t="s">
        <v>146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82</v>
      </c>
      <c r="BK144" s="231">
        <f>ROUND(I144*H144,2)</f>
        <v>0</v>
      </c>
      <c r="BL144" s="18" t="s">
        <v>152</v>
      </c>
      <c r="BM144" s="230" t="s">
        <v>164</v>
      </c>
    </row>
    <row r="145" s="14" customFormat="1">
      <c r="A145" s="14"/>
      <c r="B145" s="243"/>
      <c r="C145" s="244"/>
      <c r="D145" s="234" t="s">
        <v>156</v>
      </c>
      <c r="E145" s="245" t="s">
        <v>1</v>
      </c>
      <c r="F145" s="246" t="s">
        <v>538</v>
      </c>
      <c r="G145" s="244"/>
      <c r="H145" s="247">
        <v>3.6899999999999999</v>
      </c>
      <c r="I145" s="248"/>
      <c r="J145" s="244"/>
      <c r="K145" s="244"/>
      <c r="L145" s="249"/>
      <c r="M145" s="250"/>
      <c r="N145" s="251"/>
      <c r="O145" s="251"/>
      <c r="P145" s="251"/>
      <c r="Q145" s="251"/>
      <c r="R145" s="251"/>
      <c r="S145" s="251"/>
      <c r="T145" s="25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3" t="s">
        <v>156</v>
      </c>
      <c r="AU145" s="253" t="s">
        <v>84</v>
      </c>
      <c r="AV145" s="14" t="s">
        <v>84</v>
      </c>
      <c r="AW145" s="14" t="s">
        <v>30</v>
      </c>
      <c r="AX145" s="14" t="s">
        <v>74</v>
      </c>
      <c r="AY145" s="253" t="s">
        <v>146</v>
      </c>
    </row>
    <row r="146" s="15" customFormat="1">
      <c r="A146" s="15"/>
      <c r="B146" s="254"/>
      <c r="C146" s="255"/>
      <c r="D146" s="234" t="s">
        <v>156</v>
      </c>
      <c r="E146" s="256" t="s">
        <v>1</v>
      </c>
      <c r="F146" s="257" t="s">
        <v>160</v>
      </c>
      <c r="G146" s="255"/>
      <c r="H146" s="258">
        <v>3.6899999999999999</v>
      </c>
      <c r="I146" s="259"/>
      <c r="J146" s="255"/>
      <c r="K146" s="255"/>
      <c r="L146" s="260"/>
      <c r="M146" s="261"/>
      <c r="N146" s="262"/>
      <c r="O146" s="262"/>
      <c r="P146" s="262"/>
      <c r="Q146" s="262"/>
      <c r="R146" s="262"/>
      <c r="S146" s="262"/>
      <c r="T146" s="263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4" t="s">
        <v>156</v>
      </c>
      <c r="AU146" s="264" t="s">
        <v>84</v>
      </c>
      <c r="AV146" s="15" t="s">
        <v>152</v>
      </c>
      <c r="AW146" s="15" t="s">
        <v>30</v>
      </c>
      <c r="AX146" s="15" t="s">
        <v>82</v>
      </c>
      <c r="AY146" s="264" t="s">
        <v>146</v>
      </c>
    </row>
    <row r="147" s="2" customFormat="1" ht="24.15" customHeight="1">
      <c r="A147" s="39"/>
      <c r="B147" s="40"/>
      <c r="C147" s="219" t="s">
        <v>152</v>
      </c>
      <c r="D147" s="219" t="s">
        <v>148</v>
      </c>
      <c r="E147" s="220" t="s">
        <v>539</v>
      </c>
      <c r="F147" s="221" t="s">
        <v>540</v>
      </c>
      <c r="G147" s="222" t="s">
        <v>155</v>
      </c>
      <c r="H147" s="223">
        <v>2.8319999999999999</v>
      </c>
      <c r="I147" s="224"/>
      <c r="J147" s="225">
        <f>ROUND(I147*H147,2)</f>
        <v>0</v>
      </c>
      <c r="K147" s="221" t="s">
        <v>33</v>
      </c>
      <c r="L147" s="45"/>
      <c r="M147" s="226" t="s">
        <v>1</v>
      </c>
      <c r="N147" s="227" t="s">
        <v>39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152</v>
      </c>
      <c r="AT147" s="230" t="s">
        <v>148</v>
      </c>
      <c r="AU147" s="230" t="s">
        <v>84</v>
      </c>
      <c r="AY147" s="18" t="s">
        <v>146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82</v>
      </c>
      <c r="BK147" s="231">
        <f>ROUND(I147*H147,2)</f>
        <v>0</v>
      </c>
      <c r="BL147" s="18" t="s">
        <v>152</v>
      </c>
      <c r="BM147" s="230" t="s">
        <v>170</v>
      </c>
    </row>
    <row r="148" s="2" customFormat="1" ht="24.15" customHeight="1">
      <c r="A148" s="39"/>
      <c r="B148" s="40"/>
      <c r="C148" s="219" t="s">
        <v>173</v>
      </c>
      <c r="D148" s="219" t="s">
        <v>148</v>
      </c>
      <c r="E148" s="220" t="s">
        <v>541</v>
      </c>
      <c r="F148" s="221" t="s">
        <v>542</v>
      </c>
      <c r="G148" s="222" t="s">
        <v>155</v>
      </c>
      <c r="H148" s="223">
        <v>0.73799999999999999</v>
      </c>
      <c r="I148" s="224"/>
      <c r="J148" s="225">
        <f>ROUND(I148*H148,2)</f>
        <v>0</v>
      </c>
      <c r="K148" s="221" t="s">
        <v>33</v>
      </c>
      <c r="L148" s="45"/>
      <c r="M148" s="226" t="s">
        <v>1</v>
      </c>
      <c r="N148" s="227" t="s">
        <v>39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152</v>
      </c>
      <c r="AT148" s="230" t="s">
        <v>148</v>
      </c>
      <c r="AU148" s="230" t="s">
        <v>84</v>
      </c>
      <c r="AY148" s="18" t="s">
        <v>146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82</v>
      </c>
      <c r="BK148" s="231">
        <f>ROUND(I148*H148,2)</f>
        <v>0</v>
      </c>
      <c r="BL148" s="18" t="s">
        <v>152</v>
      </c>
      <c r="BM148" s="230" t="s">
        <v>176</v>
      </c>
    </row>
    <row r="149" s="13" customFormat="1">
      <c r="A149" s="13"/>
      <c r="B149" s="232"/>
      <c r="C149" s="233"/>
      <c r="D149" s="234" t="s">
        <v>156</v>
      </c>
      <c r="E149" s="235" t="s">
        <v>1</v>
      </c>
      <c r="F149" s="236" t="s">
        <v>536</v>
      </c>
      <c r="G149" s="233"/>
      <c r="H149" s="235" t="s">
        <v>1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156</v>
      </c>
      <c r="AU149" s="242" t="s">
        <v>84</v>
      </c>
      <c r="AV149" s="13" t="s">
        <v>82</v>
      </c>
      <c r="AW149" s="13" t="s">
        <v>30</v>
      </c>
      <c r="AX149" s="13" t="s">
        <v>74</v>
      </c>
      <c r="AY149" s="242" t="s">
        <v>146</v>
      </c>
    </row>
    <row r="150" s="14" customFormat="1">
      <c r="A150" s="14"/>
      <c r="B150" s="243"/>
      <c r="C150" s="244"/>
      <c r="D150" s="234" t="s">
        <v>156</v>
      </c>
      <c r="E150" s="245" t="s">
        <v>1</v>
      </c>
      <c r="F150" s="246" t="s">
        <v>537</v>
      </c>
      <c r="G150" s="244"/>
      <c r="H150" s="247">
        <v>0.73799999999999999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156</v>
      </c>
      <c r="AU150" s="253" t="s">
        <v>84</v>
      </c>
      <c r="AV150" s="14" t="s">
        <v>84</v>
      </c>
      <c r="AW150" s="14" t="s">
        <v>30</v>
      </c>
      <c r="AX150" s="14" t="s">
        <v>74</v>
      </c>
      <c r="AY150" s="253" t="s">
        <v>146</v>
      </c>
    </row>
    <row r="151" s="15" customFormat="1">
      <c r="A151" s="15"/>
      <c r="B151" s="254"/>
      <c r="C151" s="255"/>
      <c r="D151" s="234" t="s">
        <v>156</v>
      </c>
      <c r="E151" s="256" t="s">
        <v>1</v>
      </c>
      <c r="F151" s="257" t="s">
        <v>160</v>
      </c>
      <c r="G151" s="255"/>
      <c r="H151" s="258">
        <v>0.73799999999999999</v>
      </c>
      <c r="I151" s="259"/>
      <c r="J151" s="255"/>
      <c r="K151" s="255"/>
      <c r="L151" s="260"/>
      <c r="M151" s="261"/>
      <c r="N151" s="262"/>
      <c r="O151" s="262"/>
      <c r="P151" s="262"/>
      <c r="Q151" s="262"/>
      <c r="R151" s="262"/>
      <c r="S151" s="262"/>
      <c r="T151" s="263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4" t="s">
        <v>156</v>
      </c>
      <c r="AU151" s="264" t="s">
        <v>84</v>
      </c>
      <c r="AV151" s="15" t="s">
        <v>152</v>
      </c>
      <c r="AW151" s="15" t="s">
        <v>30</v>
      </c>
      <c r="AX151" s="15" t="s">
        <v>82</v>
      </c>
      <c r="AY151" s="264" t="s">
        <v>146</v>
      </c>
    </row>
    <row r="152" s="2" customFormat="1" ht="33" customHeight="1">
      <c r="A152" s="39"/>
      <c r="B152" s="40"/>
      <c r="C152" s="219" t="s">
        <v>164</v>
      </c>
      <c r="D152" s="219" t="s">
        <v>148</v>
      </c>
      <c r="E152" s="220" t="s">
        <v>183</v>
      </c>
      <c r="F152" s="221" t="s">
        <v>184</v>
      </c>
      <c r="G152" s="222" t="s">
        <v>185</v>
      </c>
      <c r="H152" s="223">
        <v>1.476</v>
      </c>
      <c r="I152" s="224"/>
      <c r="J152" s="225">
        <f>ROUND(I152*H152,2)</f>
        <v>0</v>
      </c>
      <c r="K152" s="221" t="s">
        <v>33</v>
      </c>
      <c r="L152" s="45"/>
      <c r="M152" s="226" t="s">
        <v>1</v>
      </c>
      <c r="N152" s="227" t="s">
        <v>39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152</v>
      </c>
      <c r="AT152" s="230" t="s">
        <v>148</v>
      </c>
      <c r="AU152" s="230" t="s">
        <v>84</v>
      </c>
      <c r="AY152" s="18" t="s">
        <v>146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82</v>
      </c>
      <c r="BK152" s="231">
        <f>ROUND(I152*H152,2)</f>
        <v>0</v>
      </c>
      <c r="BL152" s="18" t="s">
        <v>152</v>
      </c>
      <c r="BM152" s="230" t="s">
        <v>180</v>
      </c>
    </row>
    <row r="153" s="14" customFormat="1">
      <c r="A153" s="14"/>
      <c r="B153" s="243"/>
      <c r="C153" s="244"/>
      <c r="D153" s="234" t="s">
        <v>156</v>
      </c>
      <c r="E153" s="245" t="s">
        <v>1</v>
      </c>
      <c r="F153" s="246" t="s">
        <v>543</v>
      </c>
      <c r="G153" s="244"/>
      <c r="H153" s="247">
        <v>1.476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3" t="s">
        <v>156</v>
      </c>
      <c r="AU153" s="253" t="s">
        <v>84</v>
      </c>
      <c r="AV153" s="14" t="s">
        <v>84</v>
      </c>
      <c r="AW153" s="14" t="s">
        <v>30</v>
      </c>
      <c r="AX153" s="14" t="s">
        <v>74</v>
      </c>
      <c r="AY153" s="253" t="s">
        <v>146</v>
      </c>
    </row>
    <row r="154" s="15" customFormat="1">
      <c r="A154" s="15"/>
      <c r="B154" s="254"/>
      <c r="C154" s="255"/>
      <c r="D154" s="234" t="s">
        <v>156</v>
      </c>
      <c r="E154" s="256" t="s">
        <v>1</v>
      </c>
      <c r="F154" s="257" t="s">
        <v>160</v>
      </c>
      <c r="G154" s="255"/>
      <c r="H154" s="258">
        <v>1.476</v>
      </c>
      <c r="I154" s="259"/>
      <c r="J154" s="255"/>
      <c r="K154" s="255"/>
      <c r="L154" s="260"/>
      <c r="M154" s="261"/>
      <c r="N154" s="262"/>
      <c r="O154" s="262"/>
      <c r="P154" s="262"/>
      <c r="Q154" s="262"/>
      <c r="R154" s="262"/>
      <c r="S154" s="262"/>
      <c r="T154" s="263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4" t="s">
        <v>156</v>
      </c>
      <c r="AU154" s="264" t="s">
        <v>84</v>
      </c>
      <c r="AV154" s="15" t="s">
        <v>152</v>
      </c>
      <c r="AW154" s="15" t="s">
        <v>30</v>
      </c>
      <c r="AX154" s="15" t="s">
        <v>82</v>
      </c>
      <c r="AY154" s="264" t="s">
        <v>146</v>
      </c>
    </row>
    <row r="155" s="2" customFormat="1" ht="24.15" customHeight="1">
      <c r="A155" s="39"/>
      <c r="B155" s="40"/>
      <c r="C155" s="219" t="s">
        <v>182</v>
      </c>
      <c r="D155" s="219" t="s">
        <v>148</v>
      </c>
      <c r="E155" s="220" t="s">
        <v>544</v>
      </c>
      <c r="F155" s="221" t="s">
        <v>545</v>
      </c>
      <c r="G155" s="222" t="s">
        <v>155</v>
      </c>
      <c r="H155" s="223">
        <v>2.8319999999999999</v>
      </c>
      <c r="I155" s="224"/>
      <c r="J155" s="225">
        <f>ROUND(I155*H155,2)</f>
        <v>0</v>
      </c>
      <c r="K155" s="221" t="s">
        <v>33</v>
      </c>
      <c r="L155" s="45"/>
      <c r="M155" s="226" t="s">
        <v>1</v>
      </c>
      <c r="N155" s="227" t="s">
        <v>39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152</v>
      </c>
      <c r="AT155" s="230" t="s">
        <v>148</v>
      </c>
      <c r="AU155" s="230" t="s">
        <v>84</v>
      </c>
      <c r="AY155" s="18" t="s">
        <v>146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82</v>
      </c>
      <c r="BK155" s="231">
        <f>ROUND(I155*H155,2)</f>
        <v>0</v>
      </c>
      <c r="BL155" s="18" t="s">
        <v>152</v>
      </c>
      <c r="BM155" s="230" t="s">
        <v>186</v>
      </c>
    </row>
    <row r="156" s="13" customFormat="1">
      <c r="A156" s="13"/>
      <c r="B156" s="232"/>
      <c r="C156" s="233"/>
      <c r="D156" s="234" t="s">
        <v>156</v>
      </c>
      <c r="E156" s="235" t="s">
        <v>1</v>
      </c>
      <c r="F156" s="236" t="s">
        <v>534</v>
      </c>
      <c r="G156" s="233"/>
      <c r="H156" s="235" t="s">
        <v>1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156</v>
      </c>
      <c r="AU156" s="242" t="s">
        <v>84</v>
      </c>
      <c r="AV156" s="13" t="s">
        <v>82</v>
      </c>
      <c r="AW156" s="13" t="s">
        <v>30</v>
      </c>
      <c r="AX156" s="13" t="s">
        <v>74</v>
      </c>
      <c r="AY156" s="242" t="s">
        <v>146</v>
      </c>
    </row>
    <row r="157" s="14" customFormat="1">
      <c r="A157" s="14"/>
      <c r="B157" s="243"/>
      <c r="C157" s="244"/>
      <c r="D157" s="234" t="s">
        <v>156</v>
      </c>
      <c r="E157" s="245" t="s">
        <v>1</v>
      </c>
      <c r="F157" s="246" t="s">
        <v>535</v>
      </c>
      <c r="G157" s="244"/>
      <c r="H157" s="247">
        <v>3.5699999999999998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156</v>
      </c>
      <c r="AU157" s="253" t="s">
        <v>84</v>
      </c>
      <c r="AV157" s="14" t="s">
        <v>84</v>
      </c>
      <c r="AW157" s="14" t="s">
        <v>30</v>
      </c>
      <c r="AX157" s="14" t="s">
        <v>74</v>
      </c>
      <c r="AY157" s="253" t="s">
        <v>146</v>
      </c>
    </row>
    <row r="158" s="13" customFormat="1">
      <c r="A158" s="13"/>
      <c r="B158" s="232"/>
      <c r="C158" s="233"/>
      <c r="D158" s="234" t="s">
        <v>156</v>
      </c>
      <c r="E158" s="235" t="s">
        <v>1</v>
      </c>
      <c r="F158" s="236" t="s">
        <v>546</v>
      </c>
      <c r="G158" s="233"/>
      <c r="H158" s="235" t="s">
        <v>1</v>
      </c>
      <c r="I158" s="237"/>
      <c r="J158" s="233"/>
      <c r="K158" s="233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156</v>
      </c>
      <c r="AU158" s="242" t="s">
        <v>84</v>
      </c>
      <c r="AV158" s="13" t="s">
        <v>82</v>
      </c>
      <c r="AW158" s="13" t="s">
        <v>30</v>
      </c>
      <c r="AX158" s="13" t="s">
        <v>74</v>
      </c>
      <c r="AY158" s="242" t="s">
        <v>146</v>
      </c>
    </row>
    <row r="159" s="14" customFormat="1">
      <c r="A159" s="14"/>
      <c r="B159" s="243"/>
      <c r="C159" s="244"/>
      <c r="D159" s="234" t="s">
        <v>156</v>
      </c>
      <c r="E159" s="245" t="s">
        <v>1</v>
      </c>
      <c r="F159" s="246" t="s">
        <v>547</v>
      </c>
      <c r="G159" s="244"/>
      <c r="H159" s="247">
        <v>-0.73799999999999999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3" t="s">
        <v>156</v>
      </c>
      <c r="AU159" s="253" t="s">
        <v>84</v>
      </c>
      <c r="AV159" s="14" t="s">
        <v>84</v>
      </c>
      <c r="AW159" s="14" t="s">
        <v>30</v>
      </c>
      <c r="AX159" s="14" t="s">
        <v>74</v>
      </c>
      <c r="AY159" s="253" t="s">
        <v>146</v>
      </c>
    </row>
    <row r="160" s="15" customFormat="1">
      <c r="A160" s="15"/>
      <c r="B160" s="254"/>
      <c r="C160" s="255"/>
      <c r="D160" s="234" t="s">
        <v>156</v>
      </c>
      <c r="E160" s="256" t="s">
        <v>1</v>
      </c>
      <c r="F160" s="257" t="s">
        <v>160</v>
      </c>
      <c r="G160" s="255"/>
      <c r="H160" s="258">
        <v>2.8319999999999999</v>
      </c>
      <c r="I160" s="259"/>
      <c r="J160" s="255"/>
      <c r="K160" s="255"/>
      <c r="L160" s="260"/>
      <c r="M160" s="261"/>
      <c r="N160" s="262"/>
      <c r="O160" s="262"/>
      <c r="P160" s="262"/>
      <c r="Q160" s="262"/>
      <c r="R160" s="262"/>
      <c r="S160" s="262"/>
      <c r="T160" s="263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4" t="s">
        <v>156</v>
      </c>
      <c r="AU160" s="264" t="s">
        <v>84</v>
      </c>
      <c r="AV160" s="15" t="s">
        <v>152</v>
      </c>
      <c r="AW160" s="15" t="s">
        <v>30</v>
      </c>
      <c r="AX160" s="15" t="s">
        <v>82</v>
      </c>
      <c r="AY160" s="264" t="s">
        <v>146</v>
      </c>
    </row>
    <row r="161" s="2" customFormat="1" ht="21.75" customHeight="1">
      <c r="A161" s="39"/>
      <c r="B161" s="40"/>
      <c r="C161" s="219" t="s">
        <v>170</v>
      </c>
      <c r="D161" s="219" t="s">
        <v>148</v>
      </c>
      <c r="E161" s="220" t="s">
        <v>548</v>
      </c>
      <c r="F161" s="221" t="s">
        <v>549</v>
      </c>
      <c r="G161" s="222" t="s">
        <v>155</v>
      </c>
      <c r="H161" s="223">
        <v>2.8319999999999999</v>
      </c>
      <c r="I161" s="224"/>
      <c r="J161" s="225">
        <f>ROUND(I161*H161,2)</f>
        <v>0</v>
      </c>
      <c r="K161" s="221" t="s">
        <v>33</v>
      </c>
      <c r="L161" s="45"/>
      <c r="M161" s="226" t="s">
        <v>1</v>
      </c>
      <c r="N161" s="227" t="s">
        <v>39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152</v>
      </c>
      <c r="AT161" s="230" t="s">
        <v>148</v>
      </c>
      <c r="AU161" s="230" t="s">
        <v>84</v>
      </c>
      <c r="AY161" s="18" t="s">
        <v>146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82</v>
      </c>
      <c r="BK161" s="231">
        <f>ROUND(I161*H161,2)</f>
        <v>0</v>
      </c>
      <c r="BL161" s="18" t="s">
        <v>152</v>
      </c>
      <c r="BM161" s="230" t="s">
        <v>190</v>
      </c>
    </row>
    <row r="162" s="2" customFormat="1" ht="24.15" customHeight="1">
      <c r="A162" s="39"/>
      <c r="B162" s="40"/>
      <c r="C162" s="219" t="s">
        <v>194</v>
      </c>
      <c r="D162" s="219" t="s">
        <v>148</v>
      </c>
      <c r="E162" s="220" t="s">
        <v>550</v>
      </c>
      <c r="F162" s="221" t="s">
        <v>551</v>
      </c>
      <c r="G162" s="222" t="s">
        <v>218</v>
      </c>
      <c r="H162" s="223">
        <v>2.7599999999999998</v>
      </c>
      <c r="I162" s="224"/>
      <c r="J162" s="225">
        <f>ROUND(I162*H162,2)</f>
        <v>0</v>
      </c>
      <c r="K162" s="221" t="s">
        <v>33</v>
      </c>
      <c r="L162" s="45"/>
      <c r="M162" s="226" t="s">
        <v>1</v>
      </c>
      <c r="N162" s="227" t="s">
        <v>39</v>
      </c>
      <c r="O162" s="92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152</v>
      </c>
      <c r="AT162" s="230" t="s">
        <v>148</v>
      </c>
      <c r="AU162" s="230" t="s">
        <v>84</v>
      </c>
      <c r="AY162" s="18" t="s">
        <v>146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82</v>
      </c>
      <c r="BK162" s="231">
        <f>ROUND(I162*H162,2)</f>
        <v>0</v>
      </c>
      <c r="BL162" s="18" t="s">
        <v>152</v>
      </c>
      <c r="BM162" s="230" t="s">
        <v>198</v>
      </c>
    </row>
    <row r="163" s="13" customFormat="1">
      <c r="A163" s="13"/>
      <c r="B163" s="232"/>
      <c r="C163" s="233"/>
      <c r="D163" s="234" t="s">
        <v>156</v>
      </c>
      <c r="E163" s="235" t="s">
        <v>1</v>
      </c>
      <c r="F163" s="236" t="s">
        <v>534</v>
      </c>
      <c r="G163" s="233"/>
      <c r="H163" s="235" t="s">
        <v>1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156</v>
      </c>
      <c r="AU163" s="242" t="s">
        <v>84</v>
      </c>
      <c r="AV163" s="13" t="s">
        <v>82</v>
      </c>
      <c r="AW163" s="13" t="s">
        <v>30</v>
      </c>
      <c r="AX163" s="13" t="s">
        <v>74</v>
      </c>
      <c r="AY163" s="242" t="s">
        <v>146</v>
      </c>
    </row>
    <row r="164" s="14" customFormat="1">
      <c r="A164" s="14"/>
      <c r="B164" s="243"/>
      <c r="C164" s="244"/>
      <c r="D164" s="234" t="s">
        <v>156</v>
      </c>
      <c r="E164" s="245" t="s">
        <v>1</v>
      </c>
      <c r="F164" s="246" t="s">
        <v>552</v>
      </c>
      <c r="G164" s="244"/>
      <c r="H164" s="247">
        <v>2.7599999999999998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3" t="s">
        <v>156</v>
      </c>
      <c r="AU164" s="253" t="s">
        <v>84</v>
      </c>
      <c r="AV164" s="14" t="s">
        <v>84</v>
      </c>
      <c r="AW164" s="14" t="s">
        <v>30</v>
      </c>
      <c r="AX164" s="14" t="s">
        <v>74</v>
      </c>
      <c r="AY164" s="253" t="s">
        <v>146</v>
      </c>
    </row>
    <row r="165" s="15" customFormat="1">
      <c r="A165" s="15"/>
      <c r="B165" s="254"/>
      <c r="C165" s="255"/>
      <c r="D165" s="234" t="s">
        <v>156</v>
      </c>
      <c r="E165" s="256" t="s">
        <v>1</v>
      </c>
      <c r="F165" s="257" t="s">
        <v>160</v>
      </c>
      <c r="G165" s="255"/>
      <c r="H165" s="258">
        <v>2.7599999999999998</v>
      </c>
      <c r="I165" s="259"/>
      <c r="J165" s="255"/>
      <c r="K165" s="255"/>
      <c r="L165" s="260"/>
      <c r="M165" s="261"/>
      <c r="N165" s="262"/>
      <c r="O165" s="262"/>
      <c r="P165" s="262"/>
      <c r="Q165" s="262"/>
      <c r="R165" s="262"/>
      <c r="S165" s="262"/>
      <c r="T165" s="263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4" t="s">
        <v>156</v>
      </c>
      <c r="AU165" s="264" t="s">
        <v>84</v>
      </c>
      <c r="AV165" s="15" t="s">
        <v>152</v>
      </c>
      <c r="AW165" s="15" t="s">
        <v>30</v>
      </c>
      <c r="AX165" s="15" t="s">
        <v>82</v>
      </c>
      <c r="AY165" s="264" t="s">
        <v>146</v>
      </c>
    </row>
    <row r="166" s="12" customFormat="1" ht="22.8" customHeight="1">
      <c r="A166" s="12"/>
      <c r="B166" s="203"/>
      <c r="C166" s="204"/>
      <c r="D166" s="205" t="s">
        <v>73</v>
      </c>
      <c r="E166" s="217" t="s">
        <v>206</v>
      </c>
      <c r="F166" s="217" t="s">
        <v>221</v>
      </c>
      <c r="G166" s="204"/>
      <c r="H166" s="204"/>
      <c r="I166" s="207"/>
      <c r="J166" s="218">
        <f>BK166</f>
        <v>0</v>
      </c>
      <c r="K166" s="204"/>
      <c r="L166" s="209"/>
      <c r="M166" s="210"/>
      <c r="N166" s="211"/>
      <c r="O166" s="211"/>
      <c r="P166" s="212">
        <f>SUM(P167:P219)</f>
        <v>0</v>
      </c>
      <c r="Q166" s="211"/>
      <c r="R166" s="212">
        <f>SUM(R167:R219)</f>
        <v>0</v>
      </c>
      <c r="S166" s="211"/>
      <c r="T166" s="213">
        <f>SUM(T167:T219)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4" t="s">
        <v>82</v>
      </c>
      <c r="AT166" s="215" t="s">
        <v>73</v>
      </c>
      <c r="AU166" s="215" t="s">
        <v>82</v>
      </c>
      <c r="AY166" s="214" t="s">
        <v>146</v>
      </c>
      <c r="BK166" s="216">
        <f>SUM(BK167:BK219)</f>
        <v>0</v>
      </c>
    </row>
    <row r="167" s="2" customFormat="1" ht="24.15" customHeight="1">
      <c r="A167" s="39"/>
      <c r="B167" s="40"/>
      <c r="C167" s="219" t="s">
        <v>176</v>
      </c>
      <c r="D167" s="219" t="s">
        <v>148</v>
      </c>
      <c r="E167" s="220" t="s">
        <v>222</v>
      </c>
      <c r="F167" s="221" t="s">
        <v>223</v>
      </c>
      <c r="G167" s="222" t="s">
        <v>218</v>
      </c>
      <c r="H167" s="223">
        <v>4.4800000000000004</v>
      </c>
      <c r="I167" s="224"/>
      <c r="J167" s="225">
        <f>ROUND(I167*H167,2)</f>
        <v>0</v>
      </c>
      <c r="K167" s="221" t="s">
        <v>1</v>
      </c>
      <c r="L167" s="45"/>
      <c r="M167" s="226" t="s">
        <v>1</v>
      </c>
      <c r="N167" s="227" t="s">
        <v>39</v>
      </c>
      <c r="O167" s="92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152</v>
      </c>
      <c r="AT167" s="230" t="s">
        <v>148</v>
      </c>
      <c r="AU167" s="230" t="s">
        <v>84</v>
      </c>
      <c r="AY167" s="18" t="s">
        <v>146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82</v>
      </c>
      <c r="BK167" s="231">
        <f>ROUND(I167*H167,2)</f>
        <v>0</v>
      </c>
      <c r="BL167" s="18" t="s">
        <v>152</v>
      </c>
      <c r="BM167" s="230" t="s">
        <v>204</v>
      </c>
    </row>
    <row r="168" s="13" customFormat="1">
      <c r="A168" s="13"/>
      <c r="B168" s="232"/>
      <c r="C168" s="233"/>
      <c r="D168" s="234" t="s">
        <v>156</v>
      </c>
      <c r="E168" s="235" t="s">
        <v>1</v>
      </c>
      <c r="F168" s="236" t="s">
        <v>553</v>
      </c>
      <c r="G168" s="233"/>
      <c r="H168" s="235" t="s">
        <v>1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156</v>
      </c>
      <c r="AU168" s="242" t="s">
        <v>84</v>
      </c>
      <c r="AV168" s="13" t="s">
        <v>82</v>
      </c>
      <c r="AW168" s="13" t="s">
        <v>30</v>
      </c>
      <c r="AX168" s="13" t="s">
        <v>74</v>
      </c>
      <c r="AY168" s="242" t="s">
        <v>146</v>
      </c>
    </row>
    <row r="169" s="14" customFormat="1">
      <c r="A169" s="14"/>
      <c r="B169" s="243"/>
      <c r="C169" s="244"/>
      <c r="D169" s="234" t="s">
        <v>156</v>
      </c>
      <c r="E169" s="245" t="s">
        <v>1</v>
      </c>
      <c r="F169" s="246" t="s">
        <v>554</v>
      </c>
      <c r="G169" s="244"/>
      <c r="H169" s="247">
        <v>4.4800000000000004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3" t="s">
        <v>156</v>
      </c>
      <c r="AU169" s="253" t="s">
        <v>84</v>
      </c>
      <c r="AV169" s="14" t="s">
        <v>84</v>
      </c>
      <c r="AW169" s="14" t="s">
        <v>30</v>
      </c>
      <c r="AX169" s="14" t="s">
        <v>74</v>
      </c>
      <c r="AY169" s="253" t="s">
        <v>146</v>
      </c>
    </row>
    <row r="170" s="15" customFormat="1">
      <c r="A170" s="15"/>
      <c r="B170" s="254"/>
      <c r="C170" s="255"/>
      <c r="D170" s="234" t="s">
        <v>156</v>
      </c>
      <c r="E170" s="256" t="s">
        <v>1</v>
      </c>
      <c r="F170" s="257" t="s">
        <v>160</v>
      </c>
      <c r="G170" s="255"/>
      <c r="H170" s="258">
        <v>4.4800000000000004</v>
      </c>
      <c r="I170" s="259"/>
      <c r="J170" s="255"/>
      <c r="K170" s="255"/>
      <c r="L170" s="260"/>
      <c r="M170" s="261"/>
      <c r="N170" s="262"/>
      <c r="O170" s="262"/>
      <c r="P170" s="262"/>
      <c r="Q170" s="262"/>
      <c r="R170" s="262"/>
      <c r="S170" s="262"/>
      <c r="T170" s="263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4" t="s">
        <v>156</v>
      </c>
      <c r="AU170" s="264" t="s">
        <v>84</v>
      </c>
      <c r="AV170" s="15" t="s">
        <v>152</v>
      </c>
      <c r="AW170" s="15" t="s">
        <v>30</v>
      </c>
      <c r="AX170" s="15" t="s">
        <v>82</v>
      </c>
      <c r="AY170" s="264" t="s">
        <v>146</v>
      </c>
    </row>
    <row r="171" s="2" customFormat="1" ht="33" customHeight="1">
      <c r="A171" s="39"/>
      <c r="B171" s="40"/>
      <c r="C171" s="219" t="s">
        <v>206</v>
      </c>
      <c r="D171" s="219" t="s">
        <v>148</v>
      </c>
      <c r="E171" s="220" t="s">
        <v>227</v>
      </c>
      <c r="F171" s="221" t="s">
        <v>228</v>
      </c>
      <c r="G171" s="222" t="s">
        <v>218</v>
      </c>
      <c r="H171" s="223">
        <v>2.5600000000000001</v>
      </c>
      <c r="I171" s="224"/>
      <c r="J171" s="225">
        <f>ROUND(I171*H171,2)</f>
        <v>0</v>
      </c>
      <c r="K171" s="221" t="s">
        <v>1</v>
      </c>
      <c r="L171" s="45"/>
      <c r="M171" s="226" t="s">
        <v>1</v>
      </c>
      <c r="N171" s="227" t="s">
        <v>39</v>
      </c>
      <c r="O171" s="92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152</v>
      </c>
      <c r="AT171" s="230" t="s">
        <v>148</v>
      </c>
      <c r="AU171" s="230" t="s">
        <v>84</v>
      </c>
      <c r="AY171" s="18" t="s">
        <v>146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82</v>
      </c>
      <c r="BK171" s="231">
        <f>ROUND(I171*H171,2)</f>
        <v>0</v>
      </c>
      <c r="BL171" s="18" t="s">
        <v>152</v>
      </c>
      <c r="BM171" s="230" t="s">
        <v>209</v>
      </c>
    </row>
    <row r="172" s="13" customFormat="1">
      <c r="A172" s="13"/>
      <c r="B172" s="232"/>
      <c r="C172" s="233"/>
      <c r="D172" s="234" t="s">
        <v>156</v>
      </c>
      <c r="E172" s="235" t="s">
        <v>1</v>
      </c>
      <c r="F172" s="236" t="s">
        <v>555</v>
      </c>
      <c r="G172" s="233"/>
      <c r="H172" s="235" t="s">
        <v>1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156</v>
      </c>
      <c r="AU172" s="242" t="s">
        <v>84</v>
      </c>
      <c r="AV172" s="13" t="s">
        <v>82</v>
      </c>
      <c r="AW172" s="13" t="s">
        <v>30</v>
      </c>
      <c r="AX172" s="13" t="s">
        <v>74</v>
      </c>
      <c r="AY172" s="242" t="s">
        <v>146</v>
      </c>
    </row>
    <row r="173" s="14" customFormat="1">
      <c r="A173" s="14"/>
      <c r="B173" s="243"/>
      <c r="C173" s="244"/>
      <c r="D173" s="234" t="s">
        <v>156</v>
      </c>
      <c r="E173" s="245" t="s">
        <v>1</v>
      </c>
      <c r="F173" s="246" t="s">
        <v>556</v>
      </c>
      <c r="G173" s="244"/>
      <c r="H173" s="247">
        <v>2.5600000000000001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156</v>
      </c>
      <c r="AU173" s="253" t="s">
        <v>84</v>
      </c>
      <c r="AV173" s="14" t="s">
        <v>84</v>
      </c>
      <c r="AW173" s="14" t="s">
        <v>30</v>
      </c>
      <c r="AX173" s="14" t="s">
        <v>74</v>
      </c>
      <c r="AY173" s="253" t="s">
        <v>146</v>
      </c>
    </row>
    <row r="174" s="15" customFormat="1">
      <c r="A174" s="15"/>
      <c r="B174" s="254"/>
      <c r="C174" s="255"/>
      <c r="D174" s="234" t="s">
        <v>156</v>
      </c>
      <c r="E174" s="256" t="s">
        <v>1</v>
      </c>
      <c r="F174" s="257" t="s">
        <v>160</v>
      </c>
      <c r="G174" s="255"/>
      <c r="H174" s="258">
        <v>2.5600000000000001</v>
      </c>
      <c r="I174" s="259"/>
      <c r="J174" s="255"/>
      <c r="K174" s="255"/>
      <c r="L174" s="260"/>
      <c r="M174" s="261"/>
      <c r="N174" s="262"/>
      <c r="O174" s="262"/>
      <c r="P174" s="262"/>
      <c r="Q174" s="262"/>
      <c r="R174" s="262"/>
      <c r="S174" s="262"/>
      <c r="T174" s="263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4" t="s">
        <v>156</v>
      </c>
      <c r="AU174" s="264" t="s">
        <v>84</v>
      </c>
      <c r="AV174" s="15" t="s">
        <v>152</v>
      </c>
      <c r="AW174" s="15" t="s">
        <v>30</v>
      </c>
      <c r="AX174" s="15" t="s">
        <v>82</v>
      </c>
      <c r="AY174" s="264" t="s">
        <v>146</v>
      </c>
    </row>
    <row r="175" s="2" customFormat="1" ht="24.15" customHeight="1">
      <c r="A175" s="39"/>
      <c r="B175" s="40"/>
      <c r="C175" s="219" t="s">
        <v>180</v>
      </c>
      <c r="D175" s="219" t="s">
        <v>148</v>
      </c>
      <c r="E175" s="220" t="s">
        <v>557</v>
      </c>
      <c r="F175" s="221" t="s">
        <v>558</v>
      </c>
      <c r="G175" s="222" t="s">
        <v>218</v>
      </c>
      <c r="H175" s="223">
        <v>4.4800000000000004</v>
      </c>
      <c r="I175" s="224"/>
      <c r="J175" s="225">
        <f>ROUND(I175*H175,2)</f>
        <v>0</v>
      </c>
      <c r="K175" s="221" t="s">
        <v>33</v>
      </c>
      <c r="L175" s="45"/>
      <c r="M175" s="226" t="s">
        <v>1</v>
      </c>
      <c r="N175" s="227" t="s">
        <v>39</v>
      </c>
      <c r="O175" s="92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152</v>
      </c>
      <c r="AT175" s="230" t="s">
        <v>148</v>
      </c>
      <c r="AU175" s="230" t="s">
        <v>84</v>
      </c>
      <c r="AY175" s="18" t="s">
        <v>146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82</v>
      </c>
      <c r="BK175" s="231">
        <f>ROUND(I175*H175,2)</f>
        <v>0</v>
      </c>
      <c r="BL175" s="18" t="s">
        <v>152</v>
      </c>
      <c r="BM175" s="230" t="s">
        <v>213</v>
      </c>
    </row>
    <row r="176" s="13" customFormat="1">
      <c r="A176" s="13"/>
      <c r="B176" s="232"/>
      <c r="C176" s="233"/>
      <c r="D176" s="234" t="s">
        <v>156</v>
      </c>
      <c r="E176" s="235" t="s">
        <v>1</v>
      </c>
      <c r="F176" s="236" t="s">
        <v>553</v>
      </c>
      <c r="G176" s="233"/>
      <c r="H176" s="235" t="s">
        <v>1</v>
      </c>
      <c r="I176" s="237"/>
      <c r="J176" s="233"/>
      <c r="K176" s="233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156</v>
      </c>
      <c r="AU176" s="242" t="s">
        <v>84</v>
      </c>
      <c r="AV176" s="13" t="s">
        <v>82</v>
      </c>
      <c r="AW176" s="13" t="s">
        <v>30</v>
      </c>
      <c r="AX176" s="13" t="s">
        <v>74</v>
      </c>
      <c r="AY176" s="242" t="s">
        <v>146</v>
      </c>
    </row>
    <row r="177" s="14" customFormat="1">
      <c r="A177" s="14"/>
      <c r="B177" s="243"/>
      <c r="C177" s="244"/>
      <c r="D177" s="234" t="s">
        <v>156</v>
      </c>
      <c r="E177" s="245" t="s">
        <v>1</v>
      </c>
      <c r="F177" s="246" t="s">
        <v>554</v>
      </c>
      <c r="G177" s="244"/>
      <c r="H177" s="247">
        <v>4.4800000000000004</v>
      </c>
      <c r="I177" s="248"/>
      <c r="J177" s="244"/>
      <c r="K177" s="244"/>
      <c r="L177" s="249"/>
      <c r="M177" s="250"/>
      <c r="N177" s="251"/>
      <c r="O177" s="251"/>
      <c r="P177" s="251"/>
      <c r="Q177" s="251"/>
      <c r="R177" s="251"/>
      <c r="S177" s="251"/>
      <c r="T177" s="25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3" t="s">
        <v>156</v>
      </c>
      <c r="AU177" s="253" t="s">
        <v>84</v>
      </c>
      <c r="AV177" s="14" t="s">
        <v>84</v>
      </c>
      <c r="AW177" s="14" t="s">
        <v>30</v>
      </c>
      <c r="AX177" s="14" t="s">
        <v>74</v>
      </c>
      <c r="AY177" s="253" t="s">
        <v>146</v>
      </c>
    </row>
    <row r="178" s="15" customFormat="1">
      <c r="A178" s="15"/>
      <c r="B178" s="254"/>
      <c r="C178" s="255"/>
      <c r="D178" s="234" t="s">
        <v>156</v>
      </c>
      <c r="E178" s="256" t="s">
        <v>1</v>
      </c>
      <c r="F178" s="257" t="s">
        <v>160</v>
      </c>
      <c r="G178" s="255"/>
      <c r="H178" s="258">
        <v>4.4800000000000004</v>
      </c>
      <c r="I178" s="259"/>
      <c r="J178" s="255"/>
      <c r="K178" s="255"/>
      <c r="L178" s="260"/>
      <c r="M178" s="261"/>
      <c r="N178" s="262"/>
      <c r="O178" s="262"/>
      <c r="P178" s="262"/>
      <c r="Q178" s="262"/>
      <c r="R178" s="262"/>
      <c r="S178" s="262"/>
      <c r="T178" s="263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4" t="s">
        <v>156</v>
      </c>
      <c r="AU178" s="264" t="s">
        <v>84</v>
      </c>
      <c r="AV178" s="15" t="s">
        <v>152</v>
      </c>
      <c r="AW178" s="15" t="s">
        <v>30</v>
      </c>
      <c r="AX178" s="15" t="s">
        <v>82</v>
      </c>
      <c r="AY178" s="264" t="s">
        <v>146</v>
      </c>
    </row>
    <row r="179" s="2" customFormat="1" ht="24.15" customHeight="1">
      <c r="A179" s="39"/>
      <c r="B179" s="40"/>
      <c r="C179" s="219" t="s">
        <v>215</v>
      </c>
      <c r="D179" s="219" t="s">
        <v>148</v>
      </c>
      <c r="E179" s="220" t="s">
        <v>559</v>
      </c>
      <c r="F179" s="221" t="s">
        <v>560</v>
      </c>
      <c r="G179" s="222" t="s">
        <v>218</v>
      </c>
      <c r="H179" s="223">
        <v>2.5600000000000001</v>
      </c>
      <c r="I179" s="224"/>
      <c r="J179" s="225">
        <f>ROUND(I179*H179,2)</f>
        <v>0</v>
      </c>
      <c r="K179" s="221" t="s">
        <v>33</v>
      </c>
      <c r="L179" s="45"/>
      <c r="M179" s="226" t="s">
        <v>1</v>
      </c>
      <c r="N179" s="227" t="s">
        <v>39</v>
      </c>
      <c r="O179" s="92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152</v>
      </c>
      <c r="AT179" s="230" t="s">
        <v>148</v>
      </c>
      <c r="AU179" s="230" t="s">
        <v>84</v>
      </c>
      <c r="AY179" s="18" t="s">
        <v>146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82</v>
      </c>
      <c r="BK179" s="231">
        <f>ROUND(I179*H179,2)</f>
        <v>0</v>
      </c>
      <c r="BL179" s="18" t="s">
        <v>152</v>
      </c>
      <c r="BM179" s="230" t="s">
        <v>219</v>
      </c>
    </row>
    <row r="180" s="13" customFormat="1">
      <c r="A180" s="13"/>
      <c r="B180" s="232"/>
      <c r="C180" s="233"/>
      <c r="D180" s="234" t="s">
        <v>156</v>
      </c>
      <c r="E180" s="235" t="s">
        <v>1</v>
      </c>
      <c r="F180" s="236" t="s">
        <v>555</v>
      </c>
      <c r="G180" s="233"/>
      <c r="H180" s="235" t="s">
        <v>1</v>
      </c>
      <c r="I180" s="237"/>
      <c r="J180" s="233"/>
      <c r="K180" s="233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156</v>
      </c>
      <c r="AU180" s="242" t="s">
        <v>84</v>
      </c>
      <c r="AV180" s="13" t="s">
        <v>82</v>
      </c>
      <c r="AW180" s="13" t="s">
        <v>30</v>
      </c>
      <c r="AX180" s="13" t="s">
        <v>74</v>
      </c>
      <c r="AY180" s="242" t="s">
        <v>146</v>
      </c>
    </row>
    <row r="181" s="14" customFormat="1">
      <c r="A181" s="14"/>
      <c r="B181" s="243"/>
      <c r="C181" s="244"/>
      <c r="D181" s="234" t="s">
        <v>156</v>
      </c>
      <c r="E181" s="245" t="s">
        <v>1</v>
      </c>
      <c r="F181" s="246" t="s">
        <v>556</v>
      </c>
      <c r="G181" s="244"/>
      <c r="H181" s="247">
        <v>2.5600000000000001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3" t="s">
        <v>156</v>
      </c>
      <c r="AU181" s="253" t="s">
        <v>84</v>
      </c>
      <c r="AV181" s="14" t="s">
        <v>84</v>
      </c>
      <c r="AW181" s="14" t="s">
        <v>30</v>
      </c>
      <c r="AX181" s="14" t="s">
        <v>74</v>
      </c>
      <c r="AY181" s="253" t="s">
        <v>146</v>
      </c>
    </row>
    <row r="182" s="15" customFormat="1">
      <c r="A182" s="15"/>
      <c r="B182" s="254"/>
      <c r="C182" s="255"/>
      <c r="D182" s="234" t="s">
        <v>156</v>
      </c>
      <c r="E182" s="256" t="s">
        <v>1</v>
      </c>
      <c r="F182" s="257" t="s">
        <v>160</v>
      </c>
      <c r="G182" s="255"/>
      <c r="H182" s="258">
        <v>2.5600000000000001</v>
      </c>
      <c r="I182" s="259"/>
      <c r="J182" s="255"/>
      <c r="K182" s="255"/>
      <c r="L182" s="260"/>
      <c r="M182" s="261"/>
      <c r="N182" s="262"/>
      <c r="O182" s="262"/>
      <c r="P182" s="262"/>
      <c r="Q182" s="262"/>
      <c r="R182" s="262"/>
      <c r="S182" s="262"/>
      <c r="T182" s="263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4" t="s">
        <v>156</v>
      </c>
      <c r="AU182" s="264" t="s">
        <v>84</v>
      </c>
      <c r="AV182" s="15" t="s">
        <v>152</v>
      </c>
      <c r="AW182" s="15" t="s">
        <v>30</v>
      </c>
      <c r="AX182" s="15" t="s">
        <v>82</v>
      </c>
      <c r="AY182" s="264" t="s">
        <v>146</v>
      </c>
    </row>
    <row r="183" s="2" customFormat="1" ht="24.15" customHeight="1">
      <c r="A183" s="39"/>
      <c r="B183" s="40"/>
      <c r="C183" s="219" t="s">
        <v>186</v>
      </c>
      <c r="D183" s="219" t="s">
        <v>148</v>
      </c>
      <c r="E183" s="220" t="s">
        <v>245</v>
      </c>
      <c r="F183" s="221" t="s">
        <v>246</v>
      </c>
      <c r="G183" s="222" t="s">
        <v>218</v>
      </c>
      <c r="H183" s="223">
        <v>4.4800000000000004</v>
      </c>
      <c r="I183" s="224"/>
      <c r="J183" s="225">
        <f>ROUND(I183*H183,2)</f>
        <v>0</v>
      </c>
      <c r="K183" s="221" t="s">
        <v>33</v>
      </c>
      <c r="L183" s="45"/>
      <c r="M183" s="226" t="s">
        <v>1</v>
      </c>
      <c r="N183" s="227" t="s">
        <v>39</v>
      </c>
      <c r="O183" s="92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152</v>
      </c>
      <c r="AT183" s="230" t="s">
        <v>148</v>
      </c>
      <c r="AU183" s="230" t="s">
        <v>84</v>
      </c>
      <c r="AY183" s="18" t="s">
        <v>146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82</v>
      </c>
      <c r="BK183" s="231">
        <f>ROUND(I183*H183,2)</f>
        <v>0</v>
      </c>
      <c r="BL183" s="18" t="s">
        <v>152</v>
      </c>
      <c r="BM183" s="230" t="s">
        <v>224</v>
      </c>
    </row>
    <row r="184" s="13" customFormat="1">
      <c r="A184" s="13"/>
      <c r="B184" s="232"/>
      <c r="C184" s="233"/>
      <c r="D184" s="234" t="s">
        <v>156</v>
      </c>
      <c r="E184" s="235" t="s">
        <v>1</v>
      </c>
      <c r="F184" s="236" t="s">
        <v>553</v>
      </c>
      <c r="G184" s="233"/>
      <c r="H184" s="235" t="s">
        <v>1</v>
      </c>
      <c r="I184" s="237"/>
      <c r="J184" s="233"/>
      <c r="K184" s="233"/>
      <c r="L184" s="238"/>
      <c r="M184" s="239"/>
      <c r="N184" s="240"/>
      <c r="O184" s="240"/>
      <c r="P184" s="240"/>
      <c r="Q184" s="240"/>
      <c r="R184" s="240"/>
      <c r="S184" s="240"/>
      <c r="T184" s="24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2" t="s">
        <v>156</v>
      </c>
      <c r="AU184" s="242" t="s">
        <v>84</v>
      </c>
      <c r="AV184" s="13" t="s">
        <v>82</v>
      </c>
      <c r="AW184" s="13" t="s">
        <v>30</v>
      </c>
      <c r="AX184" s="13" t="s">
        <v>74</v>
      </c>
      <c r="AY184" s="242" t="s">
        <v>146</v>
      </c>
    </row>
    <row r="185" s="14" customFormat="1">
      <c r="A185" s="14"/>
      <c r="B185" s="243"/>
      <c r="C185" s="244"/>
      <c r="D185" s="234" t="s">
        <v>156</v>
      </c>
      <c r="E185" s="245" t="s">
        <v>1</v>
      </c>
      <c r="F185" s="246" t="s">
        <v>554</v>
      </c>
      <c r="G185" s="244"/>
      <c r="H185" s="247">
        <v>4.4800000000000004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3" t="s">
        <v>156</v>
      </c>
      <c r="AU185" s="253" t="s">
        <v>84</v>
      </c>
      <c r="AV185" s="14" t="s">
        <v>84</v>
      </c>
      <c r="AW185" s="14" t="s">
        <v>30</v>
      </c>
      <c r="AX185" s="14" t="s">
        <v>74</v>
      </c>
      <c r="AY185" s="253" t="s">
        <v>146</v>
      </c>
    </row>
    <row r="186" s="15" customFormat="1">
      <c r="A186" s="15"/>
      <c r="B186" s="254"/>
      <c r="C186" s="255"/>
      <c r="D186" s="234" t="s">
        <v>156</v>
      </c>
      <c r="E186" s="256" t="s">
        <v>1</v>
      </c>
      <c r="F186" s="257" t="s">
        <v>160</v>
      </c>
      <c r="G186" s="255"/>
      <c r="H186" s="258">
        <v>4.4800000000000004</v>
      </c>
      <c r="I186" s="259"/>
      <c r="J186" s="255"/>
      <c r="K186" s="255"/>
      <c r="L186" s="260"/>
      <c r="M186" s="261"/>
      <c r="N186" s="262"/>
      <c r="O186" s="262"/>
      <c r="P186" s="262"/>
      <c r="Q186" s="262"/>
      <c r="R186" s="262"/>
      <c r="S186" s="262"/>
      <c r="T186" s="263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4" t="s">
        <v>156</v>
      </c>
      <c r="AU186" s="264" t="s">
        <v>84</v>
      </c>
      <c r="AV186" s="15" t="s">
        <v>152</v>
      </c>
      <c r="AW186" s="15" t="s">
        <v>30</v>
      </c>
      <c r="AX186" s="15" t="s">
        <v>82</v>
      </c>
      <c r="AY186" s="264" t="s">
        <v>146</v>
      </c>
    </row>
    <row r="187" s="2" customFormat="1" ht="24.15" customHeight="1">
      <c r="A187" s="39"/>
      <c r="B187" s="40"/>
      <c r="C187" s="219" t="s">
        <v>8</v>
      </c>
      <c r="D187" s="219" t="s">
        <v>148</v>
      </c>
      <c r="E187" s="220" t="s">
        <v>241</v>
      </c>
      <c r="F187" s="221" t="s">
        <v>242</v>
      </c>
      <c r="G187" s="222" t="s">
        <v>218</v>
      </c>
      <c r="H187" s="223">
        <v>2.5600000000000001</v>
      </c>
      <c r="I187" s="224"/>
      <c r="J187" s="225">
        <f>ROUND(I187*H187,2)</f>
        <v>0</v>
      </c>
      <c r="K187" s="221" t="s">
        <v>33</v>
      </c>
      <c r="L187" s="45"/>
      <c r="M187" s="226" t="s">
        <v>1</v>
      </c>
      <c r="N187" s="227" t="s">
        <v>39</v>
      </c>
      <c r="O187" s="92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152</v>
      </c>
      <c r="AT187" s="230" t="s">
        <v>148</v>
      </c>
      <c r="AU187" s="230" t="s">
        <v>84</v>
      </c>
      <c r="AY187" s="18" t="s">
        <v>146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82</v>
      </c>
      <c r="BK187" s="231">
        <f>ROUND(I187*H187,2)</f>
        <v>0</v>
      </c>
      <c r="BL187" s="18" t="s">
        <v>152</v>
      </c>
      <c r="BM187" s="230" t="s">
        <v>229</v>
      </c>
    </row>
    <row r="188" s="13" customFormat="1">
      <c r="A188" s="13"/>
      <c r="B188" s="232"/>
      <c r="C188" s="233"/>
      <c r="D188" s="234" t="s">
        <v>156</v>
      </c>
      <c r="E188" s="235" t="s">
        <v>1</v>
      </c>
      <c r="F188" s="236" t="s">
        <v>555</v>
      </c>
      <c r="G188" s="233"/>
      <c r="H188" s="235" t="s">
        <v>1</v>
      </c>
      <c r="I188" s="237"/>
      <c r="J188" s="233"/>
      <c r="K188" s="233"/>
      <c r="L188" s="238"/>
      <c r="M188" s="239"/>
      <c r="N188" s="240"/>
      <c r="O188" s="240"/>
      <c r="P188" s="240"/>
      <c r="Q188" s="240"/>
      <c r="R188" s="240"/>
      <c r="S188" s="240"/>
      <c r="T188" s="24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2" t="s">
        <v>156</v>
      </c>
      <c r="AU188" s="242" t="s">
        <v>84</v>
      </c>
      <c r="AV188" s="13" t="s">
        <v>82</v>
      </c>
      <c r="AW188" s="13" t="s">
        <v>30</v>
      </c>
      <c r="AX188" s="13" t="s">
        <v>74</v>
      </c>
      <c r="AY188" s="242" t="s">
        <v>146</v>
      </c>
    </row>
    <row r="189" s="14" customFormat="1">
      <c r="A189" s="14"/>
      <c r="B189" s="243"/>
      <c r="C189" s="244"/>
      <c r="D189" s="234" t="s">
        <v>156</v>
      </c>
      <c r="E189" s="245" t="s">
        <v>1</v>
      </c>
      <c r="F189" s="246" t="s">
        <v>556</v>
      </c>
      <c r="G189" s="244"/>
      <c r="H189" s="247">
        <v>2.5600000000000001</v>
      </c>
      <c r="I189" s="248"/>
      <c r="J189" s="244"/>
      <c r="K189" s="244"/>
      <c r="L189" s="249"/>
      <c r="M189" s="250"/>
      <c r="N189" s="251"/>
      <c r="O189" s="251"/>
      <c r="P189" s="251"/>
      <c r="Q189" s="251"/>
      <c r="R189" s="251"/>
      <c r="S189" s="251"/>
      <c r="T189" s="252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3" t="s">
        <v>156</v>
      </c>
      <c r="AU189" s="253" t="s">
        <v>84</v>
      </c>
      <c r="AV189" s="14" t="s">
        <v>84</v>
      </c>
      <c r="AW189" s="14" t="s">
        <v>30</v>
      </c>
      <c r="AX189" s="14" t="s">
        <v>74</v>
      </c>
      <c r="AY189" s="253" t="s">
        <v>146</v>
      </c>
    </row>
    <row r="190" s="15" customFormat="1">
      <c r="A190" s="15"/>
      <c r="B190" s="254"/>
      <c r="C190" s="255"/>
      <c r="D190" s="234" t="s">
        <v>156</v>
      </c>
      <c r="E190" s="256" t="s">
        <v>1</v>
      </c>
      <c r="F190" s="257" t="s">
        <v>160</v>
      </c>
      <c r="G190" s="255"/>
      <c r="H190" s="258">
        <v>2.5600000000000001</v>
      </c>
      <c r="I190" s="259"/>
      <c r="J190" s="255"/>
      <c r="K190" s="255"/>
      <c r="L190" s="260"/>
      <c r="M190" s="261"/>
      <c r="N190" s="262"/>
      <c r="O190" s="262"/>
      <c r="P190" s="262"/>
      <c r="Q190" s="262"/>
      <c r="R190" s="262"/>
      <c r="S190" s="262"/>
      <c r="T190" s="263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4" t="s">
        <v>156</v>
      </c>
      <c r="AU190" s="264" t="s">
        <v>84</v>
      </c>
      <c r="AV190" s="15" t="s">
        <v>152</v>
      </c>
      <c r="AW190" s="15" t="s">
        <v>30</v>
      </c>
      <c r="AX190" s="15" t="s">
        <v>82</v>
      </c>
      <c r="AY190" s="264" t="s">
        <v>146</v>
      </c>
    </row>
    <row r="191" s="2" customFormat="1" ht="21.75" customHeight="1">
      <c r="A191" s="39"/>
      <c r="B191" s="40"/>
      <c r="C191" s="219" t="s">
        <v>190</v>
      </c>
      <c r="D191" s="219" t="s">
        <v>148</v>
      </c>
      <c r="E191" s="220" t="s">
        <v>248</v>
      </c>
      <c r="F191" s="221" t="s">
        <v>249</v>
      </c>
      <c r="G191" s="222" t="s">
        <v>185</v>
      </c>
      <c r="H191" s="223">
        <v>1.593</v>
      </c>
      <c r="I191" s="224"/>
      <c r="J191" s="225">
        <f>ROUND(I191*H191,2)</f>
        <v>0</v>
      </c>
      <c r="K191" s="221" t="s">
        <v>33</v>
      </c>
      <c r="L191" s="45"/>
      <c r="M191" s="226" t="s">
        <v>1</v>
      </c>
      <c r="N191" s="227" t="s">
        <v>39</v>
      </c>
      <c r="O191" s="92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0" t="s">
        <v>152</v>
      </c>
      <c r="AT191" s="230" t="s">
        <v>148</v>
      </c>
      <c r="AU191" s="230" t="s">
        <v>84</v>
      </c>
      <c r="AY191" s="18" t="s">
        <v>146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8" t="s">
        <v>82</v>
      </c>
      <c r="BK191" s="231">
        <f>ROUND(I191*H191,2)</f>
        <v>0</v>
      </c>
      <c r="BL191" s="18" t="s">
        <v>152</v>
      </c>
      <c r="BM191" s="230" t="s">
        <v>234</v>
      </c>
    </row>
    <row r="192" s="13" customFormat="1">
      <c r="A192" s="13"/>
      <c r="B192" s="232"/>
      <c r="C192" s="233"/>
      <c r="D192" s="234" t="s">
        <v>156</v>
      </c>
      <c r="E192" s="235" t="s">
        <v>1</v>
      </c>
      <c r="F192" s="236" t="s">
        <v>251</v>
      </c>
      <c r="G192" s="233"/>
      <c r="H192" s="235" t="s">
        <v>1</v>
      </c>
      <c r="I192" s="237"/>
      <c r="J192" s="233"/>
      <c r="K192" s="233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156</v>
      </c>
      <c r="AU192" s="242" t="s">
        <v>84</v>
      </c>
      <c r="AV192" s="13" t="s">
        <v>82</v>
      </c>
      <c r="AW192" s="13" t="s">
        <v>30</v>
      </c>
      <c r="AX192" s="13" t="s">
        <v>74</v>
      </c>
      <c r="AY192" s="242" t="s">
        <v>146</v>
      </c>
    </row>
    <row r="193" s="14" customFormat="1">
      <c r="A193" s="14"/>
      <c r="B193" s="243"/>
      <c r="C193" s="244"/>
      <c r="D193" s="234" t="s">
        <v>156</v>
      </c>
      <c r="E193" s="245" t="s">
        <v>1</v>
      </c>
      <c r="F193" s="246" t="s">
        <v>561</v>
      </c>
      <c r="G193" s="244"/>
      <c r="H193" s="247">
        <v>0.85099999999999998</v>
      </c>
      <c r="I193" s="248"/>
      <c r="J193" s="244"/>
      <c r="K193" s="244"/>
      <c r="L193" s="249"/>
      <c r="M193" s="250"/>
      <c r="N193" s="251"/>
      <c r="O193" s="251"/>
      <c r="P193" s="251"/>
      <c r="Q193" s="251"/>
      <c r="R193" s="251"/>
      <c r="S193" s="251"/>
      <c r="T193" s="25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3" t="s">
        <v>156</v>
      </c>
      <c r="AU193" s="253" t="s">
        <v>84</v>
      </c>
      <c r="AV193" s="14" t="s">
        <v>84</v>
      </c>
      <c r="AW193" s="14" t="s">
        <v>30</v>
      </c>
      <c r="AX193" s="14" t="s">
        <v>74</v>
      </c>
      <c r="AY193" s="253" t="s">
        <v>146</v>
      </c>
    </row>
    <row r="194" s="14" customFormat="1">
      <c r="A194" s="14"/>
      <c r="B194" s="243"/>
      <c r="C194" s="244"/>
      <c r="D194" s="234" t="s">
        <v>156</v>
      </c>
      <c r="E194" s="245" t="s">
        <v>1</v>
      </c>
      <c r="F194" s="246" t="s">
        <v>562</v>
      </c>
      <c r="G194" s="244"/>
      <c r="H194" s="247">
        <v>0.74199999999999999</v>
      </c>
      <c r="I194" s="248"/>
      <c r="J194" s="244"/>
      <c r="K194" s="244"/>
      <c r="L194" s="249"/>
      <c r="M194" s="250"/>
      <c r="N194" s="251"/>
      <c r="O194" s="251"/>
      <c r="P194" s="251"/>
      <c r="Q194" s="251"/>
      <c r="R194" s="251"/>
      <c r="S194" s="251"/>
      <c r="T194" s="25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3" t="s">
        <v>156</v>
      </c>
      <c r="AU194" s="253" t="s">
        <v>84</v>
      </c>
      <c r="AV194" s="14" t="s">
        <v>84</v>
      </c>
      <c r="AW194" s="14" t="s">
        <v>30</v>
      </c>
      <c r="AX194" s="14" t="s">
        <v>74</v>
      </c>
      <c r="AY194" s="253" t="s">
        <v>146</v>
      </c>
    </row>
    <row r="195" s="15" customFormat="1">
      <c r="A195" s="15"/>
      <c r="B195" s="254"/>
      <c r="C195" s="255"/>
      <c r="D195" s="234" t="s">
        <v>156</v>
      </c>
      <c r="E195" s="256" t="s">
        <v>1</v>
      </c>
      <c r="F195" s="257" t="s">
        <v>160</v>
      </c>
      <c r="G195" s="255"/>
      <c r="H195" s="258">
        <v>1.593</v>
      </c>
      <c r="I195" s="259"/>
      <c r="J195" s="255"/>
      <c r="K195" s="255"/>
      <c r="L195" s="260"/>
      <c r="M195" s="261"/>
      <c r="N195" s="262"/>
      <c r="O195" s="262"/>
      <c r="P195" s="262"/>
      <c r="Q195" s="262"/>
      <c r="R195" s="262"/>
      <c r="S195" s="262"/>
      <c r="T195" s="263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4" t="s">
        <v>156</v>
      </c>
      <c r="AU195" s="264" t="s">
        <v>84</v>
      </c>
      <c r="AV195" s="15" t="s">
        <v>152</v>
      </c>
      <c r="AW195" s="15" t="s">
        <v>30</v>
      </c>
      <c r="AX195" s="15" t="s">
        <v>82</v>
      </c>
      <c r="AY195" s="264" t="s">
        <v>146</v>
      </c>
    </row>
    <row r="196" s="2" customFormat="1" ht="24.15" customHeight="1">
      <c r="A196" s="39"/>
      <c r="B196" s="40"/>
      <c r="C196" s="219" t="s">
        <v>236</v>
      </c>
      <c r="D196" s="219" t="s">
        <v>148</v>
      </c>
      <c r="E196" s="220" t="s">
        <v>254</v>
      </c>
      <c r="F196" s="221" t="s">
        <v>255</v>
      </c>
      <c r="G196" s="222" t="s">
        <v>185</v>
      </c>
      <c r="H196" s="223">
        <v>22.302</v>
      </c>
      <c r="I196" s="224"/>
      <c r="J196" s="225">
        <f>ROUND(I196*H196,2)</f>
        <v>0</v>
      </c>
      <c r="K196" s="221" t="s">
        <v>33</v>
      </c>
      <c r="L196" s="45"/>
      <c r="M196" s="226" t="s">
        <v>1</v>
      </c>
      <c r="N196" s="227" t="s">
        <v>39</v>
      </c>
      <c r="O196" s="92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152</v>
      </c>
      <c r="AT196" s="230" t="s">
        <v>148</v>
      </c>
      <c r="AU196" s="230" t="s">
        <v>84</v>
      </c>
      <c r="AY196" s="18" t="s">
        <v>146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82</v>
      </c>
      <c r="BK196" s="231">
        <f>ROUND(I196*H196,2)</f>
        <v>0</v>
      </c>
      <c r="BL196" s="18" t="s">
        <v>152</v>
      </c>
      <c r="BM196" s="230" t="s">
        <v>239</v>
      </c>
    </row>
    <row r="197" s="14" customFormat="1">
      <c r="A197" s="14"/>
      <c r="B197" s="243"/>
      <c r="C197" s="244"/>
      <c r="D197" s="234" t="s">
        <v>156</v>
      </c>
      <c r="E197" s="245" t="s">
        <v>1</v>
      </c>
      <c r="F197" s="246" t="s">
        <v>563</v>
      </c>
      <c r="G197" s="244"/>
      <c r="H197" s="247">
        <v>22.302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3" t="s">
        <v>156</v>
      </c>
      <c r="AU197" s="253" t="s">
        <v>84</v>
      </c>
      <c r="AV197" s="14" t="s">
        <v>84</v>
      </c>
      <c r="AW197" s="14" t="s">
        <v>30</v>
      </c>
      <c r="AX197" s="14" t="s">
        <v>74</v>
      </c>
      <c r="AY197" s="253" t="s">
        <v>146</v>
      </c>
    </row>
    <row r="198" s="15" customFormat="1">
      <c r="A198" s="15"/>
      <c r="B198" s="254"/>
      <c r="C198" s="255"/>
      <c r="D198" s="234" t="s">
        <v>156</v>
      </c>
      <c r="E198" s="256" t="s">
        <v>1</v>
      </c>
      <c r="F198" s="257" t="s">
        <v>160</v>
      </c>
      <c r="G198" s="255"/>
      <c r="H198" s="258">
        <v>22.302</v>
      </c>
      <c r="I198" s="259"/>
      <c r="J198" s="255"/>
      <c r="K198" s="255"/>
      <c r="L198" s="260"/>
      <c r="M198" s="261"/>
      <c r="N198" s="262"/>
      <c r="O198" s="262"/>
      <c r="P198" s="262"/>
      <c r="Q198" s="262"/>
      <c r="R198" s="262"/>
      <c r="S198" s="262"/>
      <c r="T198" s="263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4" t="s">
        <v>156</v>
      </c>
      <c r="AU198" s="264" t="s">
        <v>84</v>
      </c>
      <c r="AV198" s="15" t="s">
        <v>152</v>
      </c>
      <c r="AW198" s="15" t="s">
        <v>30</v>
      </c>
      <c r="AX198" s="15" t="s">
        <v>82</v>
      </c>
      <c r="AY198" s="264" t="s">
        <v>146</v>
      </c>
    </row>
    <row r="199" s="2" customFormat="1" ht="21.75" customHeight="1">
      <c r="A199" s="39"/>
      <c r="B199" s="40"/>
      <c r="C199" s="219" t="s">
        <v>198</v>
      </c>
      <c r="D199" s="219" t="s">
        <v>148</v>
      </c>
      <c r="E199" s="220" t="s">
        <v>258</v>
      </c>
      <c r="F199" s="221" t="s">
        <v>259</v>
      </c>
      <c r="G199" s="222" t="s">
        <v>185</v>
      </c>
      <c r="H199" s="223">
        <v>0.21099999999999999</v>
      </c>
      <c r="I199" s="224"/>
      <c r="J199" s="225">
        <f>ROUND(I199*H199,2)</f>
        <v>0</v>
      </c>
      <c r="K199" s="221" t="s">
        <v>33</v>
      </c>
      <c r="L199" s="45"/>
      <c r="M199" s="226" t="s">
        <v>1</v>
      </c>
      <c r="N199" s="227" t="s">
        <v>39</v>
      </c>
      <c r="O199" s="92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152</v>
      </c>
      <c r="AT199" s="230" t="s">
        <v>148</v>
      </c>
      <c r="AU199" s="230" t="s">
        <v>84</v>
      </c>
      <c r="AY199" s="18" t="s">
        <v>146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82</v>
      </c>
      <c r="BK199" s="231">
        <f>ROUND(I199*H199,2)</f>
        <v>0</v>
      </c>
      <c r="BL199" s="18" t="s">
        <v>152</v>
      </c>
      <c r="BM199" s="230" t="s">
        <v>243</v>
      </c>
    </row>
    <row r="200" s="13" customFormat="1">
      <c r="A200" s="13"/>
      <c r="B200" s="232"/>
      <c r="C200" s="233"/>
      <c r="D200" s="234" t="s">
        <v>156</v>
      </c>
      <c r="E200" s="235" t="s">
        <v>1</v>
      </c>
      <c r="F200" s="236" t="s">
        <v>261</v>
      </c>
      <c r="G200" s="233"/>
      <c r="H200" s="235" t="s">
        <v>1</v>
      </c>
      <c r="I200" s="237"/>
      <c r="J200" s="233"/>
      <c r="K200" s="233"/>
      <c r="L200" s="238"/>
      <c r="M200" s="239"/>
      <c r="N200" s="240"/>
      <c r="O200" s="240"/>
      <c r="P200" s="240"/>
      <c r="Q200" s="240"/>
      <c r="R200" s="240"/>
      <c r="S200" s="240"/>
      <c r="T200" s="24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2" t="s">
        <v>156</v>
      </c>
      <c r="AU200" s="242" t="s">
        <v>84</v>
      </c>
      <c r="AV200" s="13" t="s">
        <v>82</v>
      </c>
      <c r="AW200" s="13" t="s">
        <v>30</v>
      </c>
      <c r="AX200" s="13" t="s">
        <v>74</v>
      </c>
      <c r="AY200" s="242" t="s">
        <v>146</v>
      </c>
    </row>
    <row r="201" s="14" customFormat="1">
      <c r="A201" s="14"/>
      <c r="B201" s="243"/>
      <c r="C201" s="244"/>
      <c r="D201" s="234" t="s">
        <v>156</v>
      </c>
      <c r="E201" s="245" t="s">
        <v>1</v>
      </c>
      <c r="F201" s="246" t="s">
        <v>564</v>
      </c>
      <c r="G201" s="244"/>
      <c r="H201" s="247">
        <v>0.12</v>
      </c>
      <c r="I201" s="248"/>
      <c r="J201" s="244"/>
      <c r="K201" s="244"/>
      <c r="L201" s="249"/>
      <c r="M201" s="250"/>
      <c r="N201" s="251"/>
      <c r="O201" s="251"/>
      <c r="P201" s="251"/>
      <c r="Q201" s="251"/>
      <c r="R201" s="251"/>
      <c r="S201" s="251"/>
      <c r="T201" s="25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3" t="s">
        <v>156</v>
      </c>
      <c r="AU201" s="253" t="s">
        <v>84</v>
      </c>
      <c r="AV201" s="14" t="s">
        <v>84</v>
      </c>
      <c r="AW201" s="14" t="s">
        <v>30</v>
      </c>
      <c r="AX201" s="14" t="s">
        <v>74</v>
      </c>
      <c r="AY201" s="253" t="s">
        <v>146</v>
      </c>
    </row>
    <row r="202" s="14" customFormat="1">
      <c r="A202" s="14"/>
      <c r="B202" s="243"/>
      <c r="C202" s="244"/>
      <c r="D202" s="234" t="s">
        <v>156</v>
      </c>
      <c r="E202" s="245" t="s">
        <v>1</v>
      </c>
      <c r="F202" s="246" t="s">
        <v>565</v>
      </c>
      <c r="G202" s="244"/>
      <c r="H202" s="247">
        <v>0.090999999999999998</v>
      </c>
      <c r="I202" s="248"/>
      <c r="J202" s="244"/>
      <c r="K202" s="244"/>
      <c r="L202" s="249"/>
      <c r="M202" s="250"/>
      <c r="N202" s="251"/>
      <c r="O202" s="251"/>
      <c r="P202" s="251"/>
      <c r="Q202" s="251"/>
      <c r="R202" s="251"/>
      <c r="S202" s="251"/>
      <c r="T202" s="25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3" t="s">
        <v>156</v>
      </c>
      <c r="AU202" s="253" t="s">
        <v>84</v>
      </c>
      <c r="AV202" s="14" t="s">
        <v>84</v>
      </c>
      <c r="AW202" s="14" t="s">
        <v>30</v>
      </c>
      <c r="AX202" s="14" t="s">
        <v>74</v>
      </c>
      <c r="AY202" s="253" t="s">
        <v>146</v>
      </c>
    </row>
    <row r="203" s="15" customFormat="1">
      <c r="A203" s="15"/>
      <c r="B203" s="254"/>
      <c r="C203" s="255"/>
      <c r="D203" s="234" t="s">
        <v>156</v>
      </c>
      <c r="E203" s="256" t="s">
        <v>1</v>
      </c>
      <c r="F203" s="257" t="s">
        <v>160</v>
      </c>
      <c r="G203" s="255"/>
      <c r="H203" s="258">
        <v>0.21099999999999999</v>
      </c>
      <c r="I203" s="259"/>
      <c r="J203" s="255"/>
      <c r="K203" s="255"/>
      <c r="L203" s="260"/>
      <c r="M203" s="261"/>
      <c r="N203" s="262"/>
      <c r="O203" s="262"/>
      <c r="P203" s="262"/>
      <c r="Q203" s="262"/>
      <c r="R203" s="262"/>
      <c r="S203" s="262"/>
      <c r="T203" s="263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4" t="s">
        <v>156</v>
      </c>
      <c r="AU203" s="264" t="s">
        <v>84</v>
      </c>
      <c r="AV203" s="15" t="s">
        <v>152</v>
      </c>
      <c r="AW203" s="15" t="s">
        <v>30</v>
      </c>
      <c r="AX203" s="15" t="s">
        <v>82</v>
      </c>
      <c r="AY203" s="264" t="s">
        <v>146</v>
      </c>
    </row>
    <row r="204" s="2" customFormat="1" ht="24.15" customHeight="1">
      <c r="A204" s="39"/>
      <c r="B204" s="40"/>
      <c r="C204" s="219" t="s">
        <v>244</v>
      </c>
      <c r="D204" s="219" t="s">
        <v>148</v>
      </c>
      <c r="E204" s="220" t="s">
        <v>265</v>
      </c>
      <c r="F204" s="221" t="s">
        <v>266</v>
      </c>
      <c r="G204" s="222" t="s">
        <v>185</v>
      </c>
      <c r="H204" s="223">
        <v>2.9540000000000002</v>
      </c>
      <c r="I204" s="224"/>
      <c r="J204" s="225">
        <f>ROUND(I204*H204,2)</f>
        <v>0</v>
      </c>
      <c r="K204" s="221" t="s">
        <v>33</v>
      </c>
      <c r="L204" s="45"/>
      <c r="M204" s="226" t="s">
        <v>1</v>
      </c>
      <c r="N204" s="227" t="s">
        <v>39</v>
      </c>
      <c r="O204" s="92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152</v>
      </c>
      <c r="AT204" s="230" t="s">
        <v>148</v>
      </c>
      <c r="AU204" s="230" t="s">
        <v>84</v>
      </c>
      <c r="AY204" s="18" t="s">
        <v>146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82</v>
      </c>
      <c r="BK204" s="231">
        <f>ROUND(I204*H204,2)</f>
        <v>0</v>
      </c>
      <c r="BL204" s="18" t="s">
        <v>152</v>
      </c>
      <c r="BM204" s="230" t="s">
        <v>247</v>
      </c>
    </row>
    <row r="205" s="14" customFormat="1">
      <c r="A205" s="14"/>
      <c r="B205" s="243"/>
      <c r="C205" s="244"/>
      <c r="D205" s="234" t="s">
        <v>156</v>
      </c>
      <c r="E205" s="245" t="s">
        <v>1</v>
      </c>
      <c r="F205" s="246" t="s">
        <v>566</v>
      </c>
      <c r="G205" s="244"/>
      <c r="H205" s="247">
        <v>2.9540000000000002</v>
      </c>
      <c r="I205" s="248"/>
      <c r="J205" s="244"/>
      <c r="K205" s="244"/>
      <c r="L205" s="249"/>
      <c r="M205" s="250"/>
      <c r="N205" s="251"/>
      <c r="O205" s="251"/>
      <c r="P205" s="251"/>
      <c r="Q205" s="251"/>
      <c r="R205" s="251"/>
      <c r="S205" s="251"/>
      <c r="T205" s="25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3" t="s">
        <v>156</v>
      </c>
      <c r="AU205" s="253" t="s">
        <v>84</v>
      </c>
      <c r="AV205" s="14" t="s">
        <v>84</v>
      </c>
      <c r="AW205" s="14" t="s">
        <v>30</v>
      </c>
      <c r="AX205" s="14" t="s">
        <v>74</v>
      </c>
      <c r="AY205" s="253" t="s">
        <v>146</v>
      </c>
    </row>
    <row r="206" s="15" customFormat="1">
      <c r="A206" s="15"/>
      <c r="B206" s="254"/>
      <c r="C206" s="255"/>
      <c r="D206" s="234" t="s">
        <v>156</v>
      </c>
      <c r="E206" s="256" t="s">
        <v>1</v>
      </c>
      <c r="F206" s="257" t="s">
        <v>160</v>
      </c>
      <c r="G206" s="255"/>
      <c r="H206" s="258">
        <v>2.9540000000000002</v>
      </c>
      <c r="I206" s="259"/>
      <c r="J206" s="255"/>
      <c r="K206" s="255"/>
      <c r="L206" s="260"/>
      <c r="M206" s="261"/>
      <c r="N206" s="262"/>
      <c r="O206" s="262"/>
      <c r="P206" s="262"/>
      <c r="Q206" s="262"/>
      <c r="R206" s="262"/>
      <c r="S206" s="262"/>
      <c r="T206" s="263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4" t="s">
        <v>156</v>
      </c>
      <c r="AU206" s="264" t="s">
        <v>84</v>
      </c>
      <c r="AV206" s="15" t="s">
        <v>152</v>
      </c>
      <c r="AW206" s="15" t="s">
        <v>30</v>
      </c>
      <c r="AX206" s="15" t="s">
        <v>82</v>
      </c>
      <c r="AY206" s="264" t="s">
        <v>146</v>
      </c>
    </row>
    <row r="207" s="2" customFormat="1" ht="24.15" customHeight="1">
      <c r="A207" s="39"/>
      <c r="B207" s="40"/>
      <c r="C207" s="219" t="s">
        <v>204</v>
      </c>
      <c r="D207" s="219" t="s">
        <v>148</v>
      </c>
      <c r="E207" s="220" t="s">
        <v>269</v>
      </c>
      <c r="F207" s="221" t="s">
        <v>270</v>
      </c>
      <c r="G207" s="222" t="s">
        <v>185</v>
      </c>
      <c r="H207" s="223">
        <v>1.8040000000000001</v>
      </c>
      <c r="I207" s="224"/>
      <c r="J207" s="225">
        <f>ROUND(I207*H207,2)</f>
        <v>0</v>
      </c>
      <c r="K207" s="221" t="s">
        <v>33</v>
      </c>
      <c r="L207" s="45"/>
      <c r="M207" s="226" t="s">
        <v>1</v>
      </c>
      <c r="N207" s="227" t="s">
        <v>39</v>
      </c>
      <c r="O207" s="92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0" t="s">
        <v>152</v>
      </c>
      <c r="AT207" s="230" t="s">
        <v>148</v>
      </c>
      <c r="AU207" s="230" t="s">
        <v>84</v>
      </c>
      <c r="AY207" s="18" t="s">
        <v>146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8" t="s">
        <v>82</v>
      </c>
      <c r="BK207" s="231">
        <f>ROUND(I207*H207,2)</f>
        <v>0</v>
      </c>
      <c r="BL207" s="18" t="s">
        <v>152</v>
      </c>
      <c r="BM207" s="230" t="s">
        <v>250</v>
      </c>
    </row>
    <row r="208" s="14" customFormat="1">
      <c r="A208" s="14"/>
      <c r="B208" s="243"/>
      <c r="C208" s="244"/>
      <c r="D208" s="234" t="s">
        <v>156</v>
      </c>
      <c r="E208" s="245" t="s">
        <v>1</v>
      </c>
      <c r="F208" s="246" t="s">
        <v>567</v>
      </c>
      <c r="G208" s="244"/>
      <c r="H208" s="247">
        <v>1.8040000000000001</v>
      </c>
      <c r="I208" s="248"/>
      <c r="J208" s="244"/>
      <c r="K208" s="244"/>
      <c r="L208" s="249"/>
      <c r="M208" s="250"/>
      <c r="N208" s="251"/>
      <c r="O208" s="251"/>
      <c r="P208" s="251"/>
      <c r="Q208" s="251"/>
      <c r="R208" s="251"/>
      <c r="S208" s="251"/>
      <c r="T208" s="25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3" t="s">
        <v>156</v>
      </c>
      <c r="AU208" s="253" t="s">
        <v>84</v>
      </c>
      <c r="AV208" s="14" t="s">
        <v>84</v>
      </c>
      <c r="AW208" s="14" t="s">
        <v>30</v>
      </c>
      <c r="AX208" s="14" t="s">
        <v>74</v>
      </c>
      <c r="AY208" s="253" t="s">
        <v>146</v>
      </c>
    </row>
    <row r="209" s="15" customFormat="1">
      <c r="A209" s="15"/>
      <c r="B209" s="254"/>
      <c r="C209" s="255"/>
      <c r="D209" s="234" t="s">
        <v>156</v>
      </c>
      <c r="E209" s="256" t="s">
        <v>1</v>
      </c>
      <c r="F209" s="257" t="s">
        <v>160</v>
      </c>
      <c r="G209" s="255"/>
      <c r="H209" s="258">
        <v>1.8040000000000001</v>
      </c>
      <c r="I209" s="259"/>
      <c r="J209" s="255"/>
      <c r="K209" s="255"/>
      <c r="L209" s="260"/>
      <c r="M209" s="261"/>
      <c r="N209" s="262"/>
      <c r="O209" s="262"/>
      <c r="P209" s="262"/>
      <c r="Q209" s="262"/>
      <c r="R209" s="262"/>
      <c r="S209" s="262"/>
      <c r="T209" s="263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64" t="s">
        <v>156</v>
      </c>
      <c r="AU209" s="264" t="s">
        <v>84</v>
      </c>
      <c r="AV209" s="15" t="s">
        <v>152</v>
      </c>
      <c r="AW209" s="15" t="s">
        <v>30</v>
      </c>
      <c r="AX209" s="15" t="s">
        <v>82</v>
      </c>
      <c r="AY209" s="264" t="s">
        <v>146</v>
      </c>
    </row>
    <row r="210" s="2" customFormat="1" ht="33" customHeight="1">
      <c r="A210" s="39"/>
      <c r="B210" s="40"/>
      <c r="C210" s="219" t="s">
        <v>7</v>
      </c>
      <c r="D210" s="219" t="s">
        <v>148</v>
      </c>
      <c r="E210" s="220" t="s">
        <v>274</v>
      </c>
      <c r="F210" s="221" t="s">
        <v>275</v>
      </c>
      <c r="G210" s="222" t="s">
        <v>185</v>
      </c>
      <c r="H210" s="223">
        <v>0.21099999999999999</v>
      </c>
      <c r="I210" s="224"/>
      <c r="J210" s="225">
        <f>ROUND(I210*H210,2)</f>
        <v>0</v>
      </c>
      <c r="K210" s="221" t="s">
        <v>33</v>
      </c>
      <c r="L210" s="45"/>
      <c r="M210" s="226" t="s">
        <v>1</v>
      </c>
      <c r="N210" s="227" t="s">
        <v>39</v>
      </c>
      <c r="O210" s="92"/>
      <c r="P210" s="228">
        <f>O210*H210</f>
        <v>0</v>
      </c>
      <c r="Q210" s="228">
        <v>0</v>
      </c>
      <c r="R210" s="228">
        <f>Q210*H210</f>
        <v>0</v>
      </c>
      <c r="S210" s="228">
        <v>0</v>
      </c>
      <c r="T210" s="22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0" t="s">
        <v>152</v>
      </c>
      <c r="AT210" s="230" t="s">
        <v>148</v>
      </c>
      <c r="AU210" s="230" t="s">
        <v>84</v>
      </c>
      <c r="AY210" s="18" t="s">
        <v>146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8" t="s">
        <v>82</v>
      </c>
      <c r="BK210" s="231">
        <f>ROUND(I210*H210,2)</f>
        <v>0</v>
      </c>
      <c r="BL210" s="18" t="s">
        <v>152</v>
      </c>
      <c r="BM210" s="230" t="s">
        <v>256</v>
      </c>
    </row>
    <row r="211" s="13" customFormat="1">
      <c r="A211" s="13"/>
      <c r="B211" s="232"/>
      <c r="C211" s="233"/>
      <c r="D211" s="234" t="s">
        <v>156</v>
      </c>
      <c r="E211" s="235" t="s">
        <v>1</v>
      </c>
      <c r="F211" s="236" t="s">
        <v>261</v>
      </c>
      <c r="G211" s="233"/>
      <c r="H211" s="235" t="s">
        <v>1</v>
      </c>
      <c r="I211" s="237"/>
      <c r="J211" s="233"/>
      <c r="K211" s="233"/>
      <c r="L211" s="238"/>
      <c r="M211" s="239"/>
      <c r="N211" s="240"/>
      <c r="O211" s="240"/>
      <c r="P211" s="240"/>
      <c r="Q211" s="240"/>
      <c r="R211" s="240"/>
      <c r="S211" s="240"/>
      <c r="T211" s="24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2" t="s">
        <v>156</v>
      </c>
      <c r="AU211" s="242" t="s">
        <v>84</v>
      </c>
      <c r="AV211" s="13" t="s">
        <v>82</v>
      </c>
      <c r="AW211" s="13" t="s">
        <v>30</v>
      </c>
      <c r="AX211" s="13" t="s">
        <v>74</v>
      </c>
      <c r="AY211" s="242" t="s">
        <v>146</v>
      </c>
    </row>
    <row r="212" s="14" customFormat="1">
      <c r="A212" s="14"/>
      <c r="B212" s="243"/>
      <c r="C212" s="244"/>
      <c r="D212" s="234" t="s">
        <v>156</v>
      </c>
      <c r="E212" s="245" t="s">
        <v>1</v>
      </c>
      <c r="F212" s="246" t="s">
        <v>564</v>
      </c>
      <c r="G212" s="244"/>
      <c r="H212" s="247">
        <v>0.12</v>
      </c>
      <c r="I212" s="248"/>
      <c r="J212" s="244"/>
      <c r="K212" s="244"/>
      <c r="L212" s="249"/>
      <c r="M212" s="250"/>
      <c r="N212" s="251"/>
      <c r="O212" s="251"/>
      <c r="P212" s="251"/>
      <c r="Q212" s="251"/>
      <c r="R212" s="251"/>
      <c r="S212" s="251"/>
      <c r="T212" s="25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3" t="s">
        <v>156</v>
      </c>
      <c r="AU212" s="253" t="s">
        <v>84</v>
      </c>
      <c r="AV212" s="14" t="s">
        <v>84</v>
      </c>
      <c r="AW212" s="14" t="s">
        <v>30</v>
      </c>
      <c r="AX212" s="14" t="s">
        <v>74</v>
      </c>
      <c r="AY212" s="253" t="s">
        <v>146</v>
      </c>
    </row>
    <row r="213" s="14" customFormat="1">
      <c r="A213" s="14"/>
      <c r="B213" s="243"/>
      <c r="C213" s="244"/>
      <c r="D213" s="234" t="s">
        <v>156</v>
      </c>
      <c r="E213" s="245" t="s">
        <v>1</v>
      </c>
      <c r="F213" s="246" t="s">
        <v>565</v>
      </c>
      <c r="G213" s="244"/>
      <c r="H213" s="247">
        <v>0.090999999999999998</v>
      </c>
      <c r="I213" s="248"/>
      <c r="J213" s="244"/>
      <c r="K213" s="244"/>
      <c r="L213" s="249"/>
      <c r="M213" s="250"/>
      <c r="N213" s="251"/>
      <c r="O213" s="251"/>
      <c r="P213" s="251"/>
      <c r="Q213" s="251"/>
      <c r="R213" s="251"/>
      <c r="S213" s="251"/>
      <c r="T213" s="25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3" t="s">
        <v>156</v>
      </c>
      <c r="AU213" s="253" t="s">
        <v>84</v>
      </c>
      <c r="AV213" s="14" t="s">
        <v>84</v>
      </c>
      <c r="AW213" s="14" t="s">
        <v>30</v>
      </c>
      <c r="AX213" s="14" t="s">
        <v>74</v>
      </c>
      <c r="AY213" s="253" t="s">
        <v>146</v>
      </c>
    </row>
    <row r="214" s="15" customFormat="1">
      <c r="A214" s="15"/>
      <c r="B214" s="254"/>
      <c r="C214" s="255"/>
      <c r="D214" s="234" t="s">
        <v>156</v>
      </c>
      <c r="E214" s="256" t="s">
        <v>1</v>
      </c>
      <c r="F214" s="257" t="s">
        <v>160</v>
      </c>
      <c r="G214" s="255"/>
      <c r="H214" s="258">
        <v>0.21099999999999999</v>
      </c>
      <c r="I214" s="259"/>
      <c r="J214" s="255"/>
      <c r="K214" s="255"/>
      <c r="L214" s="260"/>
      <c r="M214" s="261"/>
      <c r="N214" s="262"/>
      <c r="O214" s="262"/>
      <c r="P214" s="262"/>
      <c r="Q214" s="262"/>
      <c r="R214" s="262"/>
      <c r="S214" s="262"/>
      <c r="T214" s="263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64" t="s">
        <v>156</v>
      </c>
      <c r="AU214" s="264" t="s">
        <v>84</v>
      </c>
      <c r="AV214" s="15" t="s">
        <v>152</v>
      </c>
      <c r="AW214" s="15" t="s">
        <v>30</v>
      </c>
      <c r="AX214" s="15" t="s">
        <v>82</v>
      </c>
      <c r="AY214" s="264" t="s">
        <v>146</v>
      </c>
    </row>
    <row r="215" s="2" customFormat="1" ht="24.15" customHeight="1">
      <c r="A215" s="39"/>
      <c r="B215" s="40"/>
      <c r="C215" s="219" t="s">
        <v>209</v>
      </c>
      <c r="D215" s="219" t="s">
        <v>148</v>
      </c>
      <c r="E215" s="220" t="s">
        <v>277</v>
      </c>
      <c r="F215" s="221" t="s">
        <v>278</v>
      </c>
      <c r="G215" s="222" t="s">
        <v>185</v>
      </c>
      <c r="H215" s="223">
        <v>1.593</v>
      </c>
      <c r="I215" s="224"/>
      <c r="J215" s="225">
        <f>ROUND(I215*H215,2)</f>
        <v>0</v>
      </c>
      <c r="K215" s="221" t="s">
        <v>33</v>
      </c>
      <c r="L215" s="45"/>
      <c r="M215" s="226" t="s">
        <v>1</v>
      </c>
      <c r="N215" s="227" t="s">
        <v>39</v>
      </c>
      <c r="O215" s="92"/>
      <c r="P215" s="228">
        <f>O215*H215</f>
        <v>0</v>
      </c>
      <c r="Q215" s="228">
        <v>0</v>
      </c>
      <c r="R215" s="228">
        <f>Q215*H215</f>
        <v>0</v>
      </c>
      <c r="S215" s="228">
        <v>0</v>
      </c>
      <c r="T215" s="22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0" t="s">
        <v>152</v>
      </c>
      <c r="AT215" s="230" t="s">
        <v>148</v>
      </c>
      <c r="AU215" s="230" t="s">
        <v>84</v>
      </c>
      <c r="AY215" s="18" t="s">
        <v>146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8" t="s">
        <v>82</v>
      </c>
      <c r="BK215" s="231">
        <f>ROUND(I215*H215,2)</f>
        <v>0</v>
      </c>
      <c r="BL215" s="18" t="s">
        <v>152</v>
      </c>
      <c r="BM215" s="230" t="s">
        <v>260</v>
      </c>
    </row>
    <row r="216" s="13" customFormat="1">
      <c r="A216" s="13"/>
      <c r="B216" s="232"/>
      <c r="C216" s="233"/>
      <c r="D216" s="234" t="s">
        <v>156</v>
      </c>
      <c r="E216" s="235" t="s">
        <v>1</v>
      </c>
      <c r="F216" s="236" t="s">
        <v>251</v>
      </c>
      <c r="G216" s="233"/>
      <c r="H216" s="235" t="s">
        <v>1</v>
      </c>
      <c r="I216" s="237"/>
      <c r="J216" s="233"/>
      <c r="K216" s="233"/>
      <c r="L216" s="238"/>
      <c r="M216" s="239"/>
      <c r="N216" s="240"/>
      <c r="O216" s="240"/>
      <c r="P216" s="240"/>
      <c r="Q216" s="240"/>
      <c r="R216" s="240"/>
      <c r="S216" s="240"/>
      <c r="T216" s="24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2" t="s">
        <v>156</v>
      </c>
      <c r="AU216" s="242" t="s">
        <v>84</v>
      </c>
      <c r="AV216" s="13" t="s">
        <v>82</v>
      </c>
      <c r="AW216" s="13" t="s">
        <v>30</v>
      </c>
      <c r="AX216" s="13" t="s">
        <v>74</v>
      </c>
      <c r="AY216" s="242" t="s">
        <v>146</v>
      </c>
    </row>
    <row r="217" s="14" customFormat="1">
      <c r="A217" s="14"/>
      <c r="B217" s="243"/>
      <c r="C217" s="244"/>
      <c r="D217" s="234" t="s">
        <v>156</v>
      </c>
      <c r="E217" s="245" t="s">
        <v>1</v>
      </c>
      <c r="F217" s="246" t="s">
        <v>561</v>
      </c>
      <c r="G217" s="244"/>
      <c r="H217" s="247">
        <v>0.85099999999999998</v>
      </c>
      <c r="I217" s="248"/>
      <c r="J217" s="244"/>
      <c r="K217" s="244"/>
      <c r="L217" s="249"/>
      <c r="M217" s="250"/>
      <c r="N217" s="251"/>
      <c r="O217" s="251"/>
      <c r="P217" s="251"/>
      <c r="Q217" s="251"/>
      <c r="R217" s="251"/>
      <c r="S217" s="251"/>
      <c r="T217" s="25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3" t="s">
        <v>156</v>
      </c>
      <c r="AU217" s="253" t="s">
        <v>84</v>
      </c>
      <c r="AV217" s="14" t="s">
        <v>84</v>
      </c>
      <c r="AW217" s="14" t="s">
        <v>30</v>
      </c>
      <c r="AX217" s="14" t="s">
        <v>74</v>
      </c>
      <c r="AY217" s="253" t="s">
        <v>146</v>
      </c>
    </row>
    <row r="218" s="14" customFormat="1">
      <c r="A218" s="14"/>
      <c r="B218" s="243"/>
      <c r="C218" s="244"/>
      <c r="D218" s="234" t="s">
        <v>156</v>
      </c>
      <c r="E218" s="245" t="s">
        <v>1</v>
      </c>
      <c r="F218" s="246" t="s">
        <v>562</v>
      </c>
      <c r="G218" s="244"/>
      <c r="H218" s="247">
        <v>0.74199999999999999</v>
      </c>
      <c r="I218" s="248"/>
      <c r="J218" s="244"/>
      <c r="K218" s="244"/>
      <c r="L218" s="249"/>
      <c r="M218" s="250"/>
      <c r="N218" s="251"/>
      <c r="O218" s="251"/>
      <c r="P218" s="251"/>
      <c r="Q218" s="251"/>
      <c r="R218" s="251"/>
      <c r="S218" s="251"/>
      <c r="T218" s="25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3" t="s">
        <v>156</v>
      </c>
      <c r="AU218" s="253" t="s">
        <v>84</v>
      </c>
      <c r="AV218" s="14" t="s">
        <v>84</v>
      </c>
      <c r="AW218" s="14" t="s">
        <v>30</v>
      </c>
      <c r="AX218" s="14" t="s">
        <v>74</v>
      </c>
      <c r="AY218" s="253" t="s">
        <v>146</v>
      </c>
    </row>
    <row r="219" s="15" customFormat="1">
      <c r="A219" s="15"/>
      <c r="B219" s="254"/>
      <c r="C219" s="255"/>
      <c r="D219" s="234" t="s">
        <v>156</v>
      </c>
      <c r="E219" s="256" t="s">
        <v>1</v>
      </c>
      <c r="F219" s="257" t="s">
        <v>160</v>
      </c>
      <c r="G219" s="255"/>
      <c r="H219" s="258">
        <v>1.593</v>
      </c>
      <c r="I219" s="259"/>
      <c r="J219" s="255"/>
      <c r="K219" s="255"/>
      <c r="L219" s="260"/>
      <c r="M219" s="261"/>
      <c r="N219" s="262"/>
      <c r="O219" s="262"/>
      <c r="P219" s="262"/>
      <c r="Q219" s="262"/>
      <c r="R219" s="262"/>
      <c r="S219" s="262"/>
      <c r="T219" s="263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4" t="s">
        <v>156</v>
      </c>
      <c r="AU219" s="264" t="s">
        <v>84</v>
      </c>
      <c r="AV219" s="15" t="s">
        <v>152</v>
      </c>
      <c r="AW219" s="15" t="s">
        <v>30</v>
      </c>
      <c r="AX219" s="15" t="s">
        <v>82</v>
      </c>
      <c r="AY219" s="264" t="s">
        <v>146</v>
      </c>
    </row>
    <row r="220" s="12" customFormat="1" ht="22.8" customHeight="1">
      <c r="A220" s="12"/>
      <c r="B220" s="203"/>
      <c r="C220" s="204"/>
      <c r="D220" s="205" t="s">
        <v>73</v>
      </c>
      <c r="E220" s="217" t="s">
        <v>161</v>
      </c>
      <c r="F220" s="217" t="s">
        <v>568</v>
      </c>
      <c r="G220" s="204"/>
      <c r="H220" s="204"/>
      <c r="I220" s="207"/>
      <c r="J220" s="218">
        <f>BK220</f>
        <v>0</v>
      </c>
      <c r="K220" s="204"/>
      <c r="L220" s="209"/>
      <c r="M220" s="210"/>
      <c r="N220" s="211"/>
      <c r="O220" s="211"/>
      <c r="P220" s="212">
        <f>SUM(P221:P224)</f>
        <v>0</v>
      </c>
      <c r="Q220" s="211"/>
      <c r="R220" s="212">
        <f>SUM(R221:R224)</f>
        <v>0</v>
      </c>
      <c r="S220" s="211"/>
      <c r="T220" s="213">
        <f>SUM(T221:T224)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4" t="s">
        <v>82</v>
      </c>
      <c r="AT220" s="215" t="s">
        <v>73</v>
      </c>
      <c r="AU220" s="215" t="s">
        <v>82</v>
      </c>
      <c r="AY220" s="214" t="s">
        <v>146</v>
      </c>
      <c r="BK220" s="216">
        <f>SUM(BK221:BK224)</f>
        <v>0</v>
      </c>
    </row>
    <row r="221" s="2" customFormat="1" ht="24.15" customHeight="1">
      <c r="A221" s="39"/>
      <c r="B221" s="40"/>
      <c r="C221" s="219" t="s">
        <v>264</v>
      </c>
      <c r="D221" s="219" t="s">
        <v>148</v>
      </c>
      <c r="E221" s="220" t="s">
        <v>569</v>
      </c>
      <c r="F221" s="221" t="s">
        <v>570</v>
      </c>
      <c r="G221" s="222" t="s">
        <v>155</v>
      </c>
      <c r="H221" s="223">
        <v>0.60799999999999998</v>
      </c>
      <c r="I221" s="224"/>
      <c r="J221" s="225">
        <f>ROUND(I221*H221,2)</f>
        <v>0</v>
      </c>
      <c r="K221" s="221" t="s">
        <v>33</v>
      </c>
      <c r="L221" s="45"/>
      <c r="M221" s="226" t="s">
        <v>1</v>
      </c>
      <c r="N221" s="227" t="s">
        <v>39</v>
      </c>
      <c r="O221" s="92"/>
      <c r="P221" s="228">
        <f>O221*H221</f>
        <v>0</v>
      </c>
      <c r="Q221" s="228">
        <v>0</v>
      </c>
      <c r="R221" s="228">
        <f>Q221*H221</f>
        <v>0</v>
      </c>
      <c r="S221" s="228">
        <v>0</v>
      </c>
      <c r="T221" s="22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0" t="s">
        <v>152</v>
      </c>
      <c r="AT221" s="230" t="s">
        <v>148</v>
      </c>
      <c r="AU221" s="230" t="s">
        <v>84</v>
      </c>
      <c r="AY221" s="18" t="s">
        <v>146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8" t="s">
        <v>82</v>
      </c>
      <c r="BK221" s="231">
        <f>ROUND(I221*H221,2)</f>
        <v>0</v>
      </c>
      <c r="BL221" s="18" t="s">
        <v>152</v>
      </c>
      <c r="BM221" s="230" t="s">
        <v>267</v>
      </c>
    </row>
    <row r="222" s="13" customFormat="1">
      <c r="A222" s="13"/>
      <c r="B222" s="232"/>
      <c r="C222" s="233"/>
      <c r="D222" s="234" t="s">
        <v>156</v>
      </c>
      <c r="E222" s="235" t="s">
        <v>1</v>
      </c>
      <c r="F222" s="236" t="s">
        <v>571</v>
      </c>
      <c r="G222" s="233"/>
      <c r="H222" s="235" t="s">
        <v>1</v>
      </c>
      <c r="I222" s="237"/>
      <c r="J222" s="233"/>
      <c r="K222" s="233"/>
      <c r="L222" s="238"/>
      <c r="M222" s="239"/>
      <c r="N222" s="240"/>
      <c r="O222" s="240"/>
      <c r="P222" s="240"/>
      <c r="Q222" s="240"/>
      <c r="R222" s="240"/>
      <c r="S222" s="240"/>
      <c r="T222" s="24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2" t="s">
        <v>156</v>
      </c>
      <c r="AU222" s="242" t="s">
        <v>84</v>
      </c>
      <c r="AV222" s="13" t="s">
        <v>82</v>
      </c>
      <c r="AW222" s="13" t="s">
        <v>30</v>
      </c>
      <c r="AX222" s="13" t="s">
        <v>74</v>
      </c>
      <c r="AY222" s="242" t="s">
        <v>146</v>
      </c>
    </row>
    <row r="223" s="14" customFormat="1">
      <c r="A223" s="14"/>
      <c r="B223" s="243"/>
      <c r="C223" s="244"/>
      <c r="D223" s="234" t="s">
        <v>156</v>
      </c>
      <c r="E223" s="245" t="s">
        <v>1</v>
      </c>
      <c r="F223" s="246" t="s">
        <v>572</v>
      </c>
      <c r="G223" s="244"/>
      <c r="H223" s="247">
        <v>0.60799999999999998</v>
      </c>
      <c r="I223" s="248"/>
      <c r="J223" s="244"/>
      <c r="K223" s="244"/>
      <c r="L223" s="249"/>
      <c r="M223" s="250"/>
      <c r="N223" s="251"/>
      <c r="O223" s="251"/>
      <c r="P223" s="251"/>
      <c r="Q223" s="251"/>
      <c r="R223" s="251"/>
      <c r="S223" s="251"/>
      <c r="T223" s="25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3" t="s">
        <v>156</v>
      </c>
      <c r="AU223" s="253" t="s">
        <v>84</v>
      </c>
      <c r="AV223" s="14" t="s">
        <v>84</v>
      </c>
      <c r="AW223" s="14" t="s">
        <v>30</v>
      </c>
      <c r="AX223" s="14" t="s">
        <v>74</v>
      </c>
      <c r="AY223" s="253" t="s">
        <v>146</v>
      </c>
    </row>
    <row r="224" s="15" customFormat="1">
      <c r="A224" s="15"/>
      <c r="B224" s="254"/>
      <c r="C224" s="255"/>
      <c r="D224" s="234" t="s">
        <v>156</v>
      </c>
      <c r="E224" s="256" t="s">
        <v>1</v>
      </c>
      <c r="F224" s="257" t="s">
        <v>160</v>
      </c>
      <c r="G224" s="255"/>
      <c r="H224" s="258">
        <v>0.60799999999999998</v>
      </c>
      <c r="I224" s="259"/>
      <c r="J224" s="255"/>
      <c r="K224" s="255"/>
      <c r="L224" s="260"/>
      <c r="M224" s="261"/>
      <c r="N224" s="262"/>
      <c r="O224" s="262"/>
      <c r="P224" s="262"/>
      <c r="Q224" s="262"/>
      <c r="R224" s="262"/>
      <c r="S224" s="262"/>
      <c r="T224" s="263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64" t="s">
        <v>156</v>
      </c>
      <c r="AU224" s="264" t="s">
        <v>84</v>
      </c>
      <c r="AV224" s="15" t="s">
        <v>152</v>
      </c>
      <c r="AW224" s="15" t="s">
        <v>30</v>
      </c>
      <c r="AX224" s="15" t="s">
        <v>82</v>
      </c>
      <c r="AY224" s="264" t="s">
        <v>146</v>
      </c>
    </row>
    <row r="225" s="12" customFormat="1" ht="22.8" customHeight="1">
      <c r="A225" s="12"/>
      <c r="B225" s="203"/>
      <c r="C225" s="204"/>
      <c r="D225" s="205" t="s">
        <v>73</v>
      </c>
      <c r="E225" s="217" t="s">
        <v>152</v>
      </c>
      <c r="F225" s="217" t="s">
        <v>280</v>
      </c>
      <c r="G225" s="204"/>
      <c r="H225" s="204"/>
      <c r="I225" s="207"/>
      <c r="J225" s="218">
        <f>BK225</f>
        <v>0</v>
      </c>
      <c r="K225" s="204"/>
      <c r="L225" s="209"/>
      <c r="M225" s="210"/>
      <c r="N225" s="211"/>
      <c r="O225" s="211"/>
      <c r="P225" s="212">
        <f>SUM(P226:P229)</f>
        <v>0</v>
      </c>
      <c r="Q225" s="211"/>
      <c r="R225" s="212">
        <f>SUM(R226:R229)</f>
        <v>0</v>
      </c>
      <c r="S225" s="211"/>
      <c r="T225" s="213">
        <f>SUM(T226:T229)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4" t="s">
        <v>82</v>
      </c>
      <c r="AT225" s="215" t="s">
        <v>73</v>
      </c>
      <c r="AU225" s="215" t="s">
        <v>82</v>
      </c>
      <c r="AY225" s="214" t="s">
        <v>146</v>
      </c>
      <c r="BK225" s="216">
        <f>SUM(BK226:BK229)</f>
        <v>0</v>
      </c>
    </row>
    <row r="226" s="2" customFormat="1" ht="16.5" customHeight="1">
      <c r="A226" s="39"/>
      <c r="B226" s="40"/>
      <c r="C226" s="219" t="s">
        <v>213</v>
      </c>
      <c r="D226" s="219" t="s">
        <v>148</v>
      </c>
      <c r="E226" s="220" t="s">
        <v>573</v>
      </c>
      <c r="F226" s="221" t="s">
        <v>574</v>
      </c>
      <c r="G226" s="222" t="s">
        <v>155</v>
      </c>
      <c r="H226" s="223">
        <v>0.45000000000000001</v>
      </c>
      <c r="I226" s="224"/>
      <c r="J226" s="225">
        <f>ROUND(I226*H226,2)</f>
        <v>0</v>
      </c>
      <c r="K226" s="221" t="s">
        <v>33</v>
      </c>
      <c r="L226" s="45"/>
      <c r="M226" s="226" t="s">
        <v>1</v>
      </c>
      <c r="N226" s="227" t="s">
        <v>39</v>
      </c>
      <c r="O226" s="92"/>
      <c r="P226" s="228">
        <f>O226*H226</f>
        <v>0</v>
      </c>
      <c r="Q226" s="228">
        <v>0</v>
      </c>
      <c r="R226" s="228">
        <f>Q226*H226</f>
        <v>0</v>
      </c>
      <c r="S226" s="228">
        <v>0</v>
      </c>
      <c r="T226" s="22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0" t="s">
        <v>152</v>
      </c>
      <c r="AT226" s="230" t="s">
        <v>148</v>
      </c>
      <c r="AU226" s="230" t="s">
        <v>84</v>
      </c>
      <c r="AY226" s="18" t="s">
        <v>146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8" t="s">
        <v>82</v>
      </c>
      <c r="BK226" s="231">
        <f>ROUND(I226*H226,2)</f>
        <v>0</v>
      </c>
      <c r="BL226" s="18" t="s">
        <v>152</v>
      </c>
      <c r="BM226" s="230" t="s">
        <v>271</v>
      </c>
    </row>
    <row r="227" s="13" customFormat="1">
      <c r="A227" s="13"/>
      <c r="B227" s="232"/>
      <c r="C227" s="233"/>
      <c r="D227" s="234" t="s">
        <v>156</v>
      </c>
      <c r="E227" s="235" t="s">
        <v>1</v>
      </c>
      <c r="F227" s="236" t="s">
        <v>575</v>
      </c>
      <c r="G227" s="233"/>
      <c r="H227" s="235" t="s">
        <v>1</v>
      </c>
      <c r="I227" s="237"/>
      <c r="J227" s="233"/>
      <c r="K227" s="233"/>
      <c r="L227" s="238"/>
      <c r="M227" s="239"/>
      <c r="N227" s="240"/>
      <c r="O227" s="240"/>
      <c r="P227" s="240"/>
      <c r="Q227" s="240"/>
      <c r="R227" s="240"/>
      <c r="S227" s="240"/>
      <c r="T227" s="24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2" t="s">
        <v>156</v>
      </c>
      <c r="AU227" s="242" t="s">
        <v>84</v>
      </c>
      <c r="AV227" s="13" t="s">
        <v>82</v>
      </c>
      <c r="AW227" s="13" t="s">
        <v>30</v>
      </c>
      <c r="AX227" s="13" t="s">
        <v>74</v>
      </c>
      <c r="AY227" s="242" t="s">
        <v>146</v>
      </c>
    </row>
    <row r="228" s="14" customFormat="1">
      <c r="A228" s="14"/>
      <c r="B228" s="243"/>
      <c r="C228" s="244"/>
      <c r="D228" s="234" t="s">
        <v>156</v>
      </c>
      <c r="E228" s="245" t="s">
        <v>1</v>
      </c>
      <c r="F228" s="246" t="s">
        <v>576</v>
      </c>
      <c r="G228" s="244"/>
      <c r="H228" s="247">
        <v>0.45000000000000001</v>
      </c>
      <c r="I228" s="248"/>
      <c r="J228" s="244"/>
      <c r="K228" s="244"/>
      <c r="L228" s="249"/>
      <c r="M228" s="250"/>
      <c r="N228" s="251"/>
      <c r="O228" s="251"/>
      <c r="P228" s="251"/>
      <c r="Q228" s="251"/>
      <c r="R228" s="251"/>
      <c r="S228" s="251"/>
      <c r="T228" s="25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3" t="s">
        <v>156</v>
      </c>
      <c r="AU228" s="253" t="s">
        <v>84</v>
      </c>
      <c r="AV228" s="14" t="s">
        <v>84</v>
      </c>
      <c r="AW228" s="14" t="s">
        <v>30</v>
      </c>
      <c r="AX228" s="14" t="s">
        <v>74</v>
      </c>
      <c r="AY228" s="253" t="s">
        <v>146</v>
      </c>
    </row>
    <row r="229" s="15" customFormat="1">
      <c r="A229" s="15"/>
      <c r="B229" s="254"/>
      <c r="C229" s="255"/>
      <c r="D229" s="234" t="s">
        <v>156</v>
      </c>
      <c r="E229" s="256" t="s">
        <v>1</v>
      </c>
      <c r="F229" s="257" t="s">
        <v>160</v>
      </c>
      <c r="G229" s="255"/>
      <c r="H229" s="258">
        <v>0.45000000000000001</v>
      </c>
      <c r="I229" s="259"/>
      <c r="J229" s="255"/>
      <c r="K229" s="255"/>
      <c r="L229" s="260"/>
      <c r="M229" s="261"/>
      <c r="N229" s="262"/>
      <c r="O229" s="262"/>
      <c r="P229" s="262"/>
      <c r="Q229" s="262"/>
      <c r="R229" s="262"/>
      <c r="S229" s="262"/>
      <c r="T229" s="263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64" t="s">
        <v>156</v>
      </c>
      <c r="AU229" s="264" t="s">
        <v>84</v>
      </c>
      <c r="AV229" s="15" t="s">
        <v>152</v>
      </c>
      <c r="AW229" s="15" t="s">
        <v>30</v>
      </c>
      <c r="AX229" s="15" t="s">
        <v>82</v>
      </c>
      <c r="AY229" s="264" t="s">
        <v>146</v>
      </c>
    </row>
    <row r="230" s="12" customFormat="1" ht="22.8" customHeight="1">
      <c r="A230" s="12"/>
      <c r="B230" s="203"/>
      <c r="C230" s="204"/>
      <c r="D230" s="205" t="s">
        <v>73</v>
      </c>
      <c r="E230" s="217" t="s">
        <v>173</v>
      </c>
      <c r="F230" s="217" t="s">
        <v>286</v>
      </c>
      <c r="G230" s="204"/>
      <c r="H230" s="204"/>
      <c r="I230" s="207"/>
      <c r="J230" s="218">
        <f>BK230</f>
        <v>0</v>
      </c>
      <c r="K230" s="204"/>
      <c r="L230" s="209"/>
      <c r="M230" s="210"/>
      <c r="N230" s="211"/>
      <c r="O230" s="211"/>
      <c r="P230" s="212">
        <f>SUM(P231:P252)</f>
        <v>0</v>
      </c>
      <c r="Q230" s="211"/>
      <c r="R230" s="212">
        <f>SUM(R231:R252)</f>
        <v>0</v>
      </c>
      <c r="S230" s="211"/>
      <c r="T230" s="213">
        <f>SUM(T231:T252)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14" t="s">
        <v>82</v>
      </c>
      <c r="AT230" s="215" t="s">
        <v>73</v>
      </c>
      <c r="AU230" s="215" t="s">
        <v>82</v>
      </c>
      <c r="AY230" s="214" t="s">
        <v>146</v>
      </c>
      <c r="BK230" s="216">
        <f>SUM(BK231:BK252)</f>
        <v>0</v>
      </c>
    </row>
    <row r="231" s="2" customFormat="1" ht="24.15" customHeight="1">
      <c r="A231" s="39"/>
      <c r="B231" s="40"/>
      <c r="C231" s="219" t="s">
        <v>273</v>
      </c>
      <c r="D231" s="219" t="s">
        <v>148</v>
      </c>
      <c r="E231" s="220" t="s">
        <v>577</v>
      </c>
      <c r="F231" s="221" t="s">
        <v>578</v>
      </c>
      <c r="G231" s="222" t="s">
        <v>218</v>
      </c>
      <c r="H231" s="223">
        <v>4.3200000000000003</v>
      </c>
      <c r="I231" s="224"/>
      <c r="J231" s="225">
        <f>ROUND(I231*H231,2)</f>
        <v>0</v>
      </c>
      <c r="K231" s="221" t="s">
        <v>33</v>
      </c>
      <c r="L231" s="45"/>
      <c r="M231" s="226" t="s">
        <v>1</v>
      </c>
      <c r="N231" s="227" t="s">
        <v>39</v>
      </c>
      <c r="O231" s="92"/>
      <c r="P231" s="228">
        <f>O231*H231</f>
        <v>0</v>
      </c>
      <c r="Q231" s="228">
        <v>0</v>
      </c>
      <c r="R231" s="228">
        <f>Q231*H231</f>
        <v>0</v>
      </c>
      <c r="S231" s="228">
        <v>0</v>
      </c>
      <c r="T231" s="229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0" t="s">
        <v>152</v>
      </c>
      <c r="AT231" s="230" t="s">
        <v>148</v>
      </c>
      <c r="AU231" s="230" t="s">
        <v>84</v>
      </c>
      <c r="AY231" s="18" t="s">
        <v>146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8" t="s">
        <v>82</v>
      </c>
      <c r="BK231" s="231">
        <f>ROUND(I231*H231,2)</f>
        <v>0</v>
      </c>
      <c r="BL231" s="18" t="s">
        <v>152</v>
      </c>
      <c r="BM231" s="230" t="s">
        <v>276</v>
      </c>
    </row>
    <row r="232" s="13" customFormat="1">
      <c r="A232" s="13"/>
      <c r="B232" s="232"/>
      <c r="C232" s="233"/>
      <c r="D232" s="234" t="s">
        <v>156</v>
      </c>
      <c r="E232" s="235" t="s">
        <v>1</v>
      </c>
      <c r="F232" s="236" t="s">
        <v>553</v>
      </c>
      <c r="G232" s="233"/>
      <c r="H232" s="235" t="s">
        <v>1</v>
      </c>
      <c r="I232" s="237"/>
      <c r="J232" s="233"/>
      <c r="K232" s="233"/>
      <c r="L232" s="238"/>
      <c r="M232" s="239"/>
      <c r="N232" s="240"/>
      <c r="O232" s="240"/>
      <c r="P232" s="240"/>
      <c r="Q232" s="240"/>
      <c r="R232" s="240"/>
      <c r="S232" s="240"/>
      <c r="T232" s="24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2" t="s">
        <v>156</v>
      </c>
      <c r="AU232" s="242" t="s">
        <v>84</v>
      </c>
      <c r="AV232" s="13" t="s">
        <v>82</v>
      </c>
      <c r="AW232" s="13" t="s">
        <v>30</v>
      </c>
      <c r="AX232" s="13" t="s">
        <v>74</v>
      </c>
      <c r="AY232" s="242" t="s">
        <v>146</v>
      </c>
    </row>
    <row r="233" s="14" customFormat="1">
      <c r="A233" s="14"/>
      <c r="B233" s="243"/>
      <c r="C233" s="244"/>
      <c r="D233" s="234" t="s">
        <v>156</v>
      </c>
      <c r="E233" s="245" t="s">
        <v>1</v>
      </c>
      <c r="F233" s="246" t="s">
        <v>579</v>
      </c>
      <c r="G233" s="244"/>
      <c r="H233" s="247">
        <v>4.3200000000000003</v>
      </c>
      <c r="I233" s="248"/>
      <c r="J233" s="244"/>
      <c r="K233" s="244"/>
      <c r="L233" s="249"/>
      <c r="M233" s="250"/>
      <c r="N233" s="251"/>
      <c r="O233" s="251"/>
      <c r="P233" s="251"/>
      <c r="Q233" s="251"/>
      <c r="R233" s="251"/>
      <c r="S233" s="251"/>
      <c r="T233" s="252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3" t="s">
        <v>156</v>
      </c>
      <c r="AU233" s="253" t="s">
        <v>84</v>
      </c>
      <c r="AV233" s="14" t="s">
        <v>84</v>
      </c>
      <c r="AW233" s="14" t="s">
        <v>30</v>
      </c>
      <c r="AX233" s="14" t="s">
        <v>74</v>
      </c>
      <c r="AY233" s="253" t="s">
        <v>146</v>
      </c>
    </row>
    <row r="234" s="15" customFormat="1">
      <c r="A234" s="15"/>
      <c r="B234" s="254"/>
      <c r="C234" s="255"/>
      <c r="D234" s="234" t="s">
        <v>156</v>
      </c>
      <c r="E234" s="256" t="s">
        <v>1</v>
      </c>
      <c r="F234" s="257" t="s">
        <v>160</v>
      </c>
      <c r="G234" s="255"/>
      <c r="H234" s="258">
        <v>4.3200000000000003</v>
      </c>
      <c r="I234" s="259"/>
      <c r="J234" s="255"/>
      <c r="K234" s="255"/>
      <c r="L234" s="260"/>
      <c r="M234" s="261"/>
      <c r="N234" s="262"/>
      <c r="O234" s="262"/>
      <c r="P234" s="262"/>
      <c r="Q234" s="262"/>
      <c r="R234" s="262"/>
      <c r="S234" s="262"/>
      <c r="T234" s="263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4" t="s">
        <v>156</v>
      </c>
      <c r="AU234" s="264" t="s">
        <v>84</v>
      </c>
      <c r="AV234" s="15" t="s">
        <v>152</v>
      </c>
      <c r="AW234" s="15" t="s">
        <v>30</v>
      </c>
      <c r="AX234" s="15" t="s">
        <v>82</v>
      </c>
      <c r="AY234" s="264" t="s">
        <v>146</v>
      </c>
    </row>
    <row r="235" s="2" customFormat="1" ht="24.15" customHeight="1">
      <c r="A235" s="39"/>
      <c r="B235" s="40"/>
      <c r="C235" s="219" t="s">
        <v>219</v>
      </c>
      <c r="D235" s="219" t="s">
        <v>148</v>
      </c>
      <c r="E235" s="220" t="s">
        <v>580</v>
      </c>
      <c r="F235" s="221" t="s">
        <v>581</v>
      </c>
      <c r="G235" s="222" t="s">
        <v>218</v>
      </c>
      <c r="H235" s="223">
        <v>2.48</v>
      </c>
      <c r="I235" s="224"/>
      <c r="J235" s="225">
        <f>ROUND(I235*H235,2)</f>
        <v>0</v>
      </c>
      <c r="K235" s="221" t="s">
        <v>33</v>
      </c>
      <c r="L235" s="45"/>
      <c r="M235" s="226" t="s">
        <v>1</v>
      </c>
      <c r="N235" s="227" t="s">
        <v>39</v>
      </c>
      <c r="O235" s="92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0" t="s">
        <v>152</v>
      </c>
      <c r="AT235" s="230" t="s">
        <v>148</v>
      </c>
      <c r="AU235" s="230" t="s">
        <v>84</v>
      </c>
      <c r="AY235" s="18" t="s">
        <v>146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8" t="s">
        <v>82</v>
      </c>
      <c r="BK235" s="231">
        <f>ROUND(I235*H235,2)</f>
        <v>0</v>
      </c>
      <c r="BL235" s="18" t="s">
        <v>152</v>
      </c>
      <c r="BM235" s="230" t="s">
        <v>279</v>
      </c>
    </row>
    <row r="236" s="13" customFormat="1">
      <c r="A236" s="13"/>
      <c r="B236" s="232"/>
      <c r="C236" s="233"/>
      <c r="D236" s="234" t="s">
        <v>156</v>
      </c>
      <c r="E236" s="235" t="s">
        <v>1</v>
      </c>
      <c r="F236" s="236" t="s">
        <v>555</v>
      </c>
      <c r="G236" s="233"/>
      <c r="H236" s="235" t="s">
        <v>1</v>
      </c>
      <c r="I236" s="237"/>
      <c r="J236" s="233"/>
      <c r="K236" s="233"/>
      <c r="L236" s="238"/>
      <c r="M236" s="239"/>
      <c r="N236" s="240"/>
      <c r="O236" s="240"/>
      <c r="P236" s="240"/>
      <c r="Q236" s="240"/>
      <c r="R236" s="240"/>
      <c r="S236" s="240"/>
      <c r="T236" s="24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2" t="s">
        <v>156</v>
      </c>
      <c r="AU236" s="242" t="s">
        <v>84</v>
      </c>
      <c r="AV236" s="13" t="s">
        <v>82</v>
      </c>
      <c r="AW236" s="13" t="s">
        <v>30</v>
      </c>
      <c r="AX236" s="13" t="s">
        <v>74</v>
      </c>
      <c r="AY236" s="242" t="s">
        <v>146</v>
      </c>
    </row>
    <row r="237" s="14" customFormat="1">
      <c r="A237" s="14"/>
      <c r="B237" s="243"/>
      <c r="C237" s="244"/>
      <c r="D237" s="234" t="s">
        <v>156</v>
      </c>
      <c r="E237" s="245" t="s">
        <v>1</v>
      </c>
      <c r="F237" s="246" t="s">
        <v>582</v>
      </c>
      <c r="G237" s="244"/>
      <c r="H237" s="247">
        <v>2.48</v>
      </c>
      <c r="I237" s="248"/>
      <c r="J237" s="244"/>
      <c r="K237" s="244"/>
      <c r="L237" s="249"/>
      <c r="M237" s="250"/>
      <c r="N237" s="251"/>
      <c r="O237" s="251"/>
      <c r="P237" s="251"/>
      <c r="Q237" s="251"/>
      <c r="R237" s="251"/>
      <c r="S237" s="251"/>
      <c r="T237" s="25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3" t="s">
        <v>156</v>
      </c>
      <c r="AU237" s="253" t="s">
        <v>84</v>
      </c>
      <c r="AV237" s="14" t="s">
        <v>84</v>
      </c>
      <c r="AW237" s="14" t="s">
        <v>30</v>
      </c>
      <c r="AX237" s="14" t="s">
        <v>74</v>
      </c>
      <c r="AY237" s="253" t="s">
        <v>146</v>
      </c>
    </row>
    <row r="238" s="15" customFormat="1">
      <c r="A238" s="15"/>
      <c r="B238" s="254"/>
      <c r="C238" s="255"/>
      <c r="D238" s="234" t="s">
        <v>156</v>
      </c>
      <c r="E238" s="256" t="s">
        <v>1</v>
      </c>
      <c r="F238" s="257" t="s">
        <v>160</v>
      </c>
      <c r="G238" s="255"/>
      <c r="H238" s="258">
        <v>2.48</v>
      </c>
      <c r="I238" s="259"/>
      <c r="J238" s="255"/>
      <c r="K238" s="255"/>
      <c r="L238" s="260"/>
      <c r="M238" s="261"/>
      <c r="N238" s="262"/>
      <c r="O238" s="262"/>
      <c r="P238" s="262"/>
      <c r="Q238" s="262"/>
      <c r="R238" s="262"/>
      <c r="S238" s="262"/>
      <c r="T238" s="263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64" t="s">
        <v>156</v>
      </c>
      <c r="AU238" s="264" t="s">
        <v>84</v>
      </c>
      <c r="AV238" s="15" t="s">
        <v>152</v>
      </c>
      <c r="AW238" s="15" t="s">
        <v>30</v>
      </c>
      <c r="AX238" s="15" t="s">
        <v>82</v>
      </c>
      <c r="AY238" s="264" t="s">
        <v>146</v>
      </c>
    </row>
    <row r="239" s="2" customFormat="1" ht="66.75" customHeight="1">
      <c r="A239" s="39"/>
      <c r="B239" s="40"/>
      <c r="C239" s="219" t="s">
        <v>281</v>
      </c>
      <c r="D239" s="219" t="s">
        <v>148</v>
      </c>
      <c r="E239" s="220" t="s">
        <v>291</v>
      </c>
      <c r="F239" s="221" t="s">
        <v>292</v>
      </c>
      <c r="G239" s="222" t="s">
        <v>218</v>
      </c>
      <c r="H239" s="223">
        <v>4.3200000000000003</v>
      </c>
      <c r="I239" s="224"/>
      <c r="J239" s="225">
        <f>ROUND(I239*H239,2)</f>
        <v>0</v>
      </c>
      <c r="K239" s="221" t="s">
        <v>1</v>
      </c>
      <c r="L239" s="45"/>
      <c r="M239" s="226" t="s">
        <v>1</v>
      </c>
      <c r="N239" s="227" t="s">
        <v>39</v>
      </c>
      <c r="O239" s="92"/>
      <c r="P239" s="228">
        <f>O239*H239</f>
        <v>0</v>
      </c>
      <c r="Q239" s="228">
        <v>0</v>
      </c>
      <c r="R239" s="228">
        <f>Q239*H239</f>
        <v>0</v>
      </c>
      <c r="S239" s="228">
        <v>0</v>
      </c>
      <c r="T239" s="22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0" t="s">
        <v>152</v>
      </c>
      <c r="AT239" s="230" t="s">
        <v>148</v>
      </c>
      <c r="AU239" s="230" t="s">
        <v>84</v>
      </c>
      <c r="AY239" s="18" t="s">
        <v>146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8" t="s">
        <v>82</v>
      </c>
      <c r="BK239" s="231">
        <f>ROUND(I239*H239,2)</f>
        <v>0</v>
      </c>
      <c r="BL239" s="18" t="s">
        <v>152</v>
      </c>
      <c r="BM239" s="230" t="s">
        <v>284</v>
      </c>
    </row>
    <row r="240" s="13" customFormat="1">
      <c r="A240" s="13"/>
      <c r="B240" s="232"/>
      <c r="C240" s="233"/>
      <c r="D240" s="234" t="s">
        <v>156</v>
      </c>
      <c r="E240" s="235" t="s">
        <v>1</v>
      </c>
      <c r="F240" s="236" t="s">
        <v>553</v>
      </c>
      <c r="G240" s="233"/>
      <c r="H240" s="235" t="s">
        <v>1</v>
      </c>
      <c r="I240" s="237"/>
      <c r="J240" s="233"/>
      <c r="K240" s="233"/>
      <c r="L240" s="238"/>
      <c r="M240" s="239"/>
      <c r="N240" s="240"/>
      <c r="O240" s="240"/>
      <c r="P240" s="240"/>
      <c r="Q240" s="240"/>
      <c r="R240" s="240"/>
      <c r="S240" s="240"/>
      <c r="T240" s="24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2" t="s">
        <v>156</v>
      </c>
      <c r="AU240" s="242" t="s">
        <v>84</v>
      </c>
      <c r="AV240" s="13" t="s">
        <v>82</v>
      </c>
      <c r="AW240" s="13" t="s">
        <v>30</v>
      </c>
      <c r="AX240" s="13" t="s">
        <v>74</v>
      </c>
      <c r="AY240" s="242" t="s">
        <v>146</v>
      </c>
    </row>
    <row r="241" s="14" customFormat="1">
      <c r="A241" s="14"/>
      <c r="B241" s="243"/>
      <c r="C241" s="244"/>
      <c r="D241" s="234" t="s">
        <v>156</v>
      </c>
      <c r="E241" s="245" t="s">
        <v>1</v>
      </c>
      <c r="F241" s="246" t="s">
        <v>583</v>
      </c>
      <c r="G241" s="244"/>
      <c r="H241" s="247">
        <v>4.3200000000000003</v>
      </c>
      <c r="I241" s="248"/>
      <c r="J241" s="244"/>
      <c r="K241" s="244"/>
      <c r="L241" s="249"/>
      <c r="M241" s="250"/>
      <c r="N241" s="251"/>
      <c r="O241" s="251"/>
      <c r="P241" s="251"/>
      <c r="Q241" s="251"/>
      <c r="R241" s="251"/>
      <c r="S241" s="251"/>
      <c r="T241" s="252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3" t="s">
        <v>156</v>
      </c>
      <c r="AU241" s="253" t="s">
        <v>84</v>
      </c>
      <c r="AV241" s="14" t="s">
        <v>84</v>
      </c>
      <c r="AW241" s="14" t="s">
        <v>30</v>
      </c>
      <c r="AX241" s="14" t="s">
        <v>74</v>
      </c>
      <c r="AY241" s="253" t="s">
        <v>146</v>
      </c>
    </row>
    <row r="242" s="15" customFormat="1">
      <c r="A242" s="15"/>
      <c r="B242" s="254"/>
      <c r="C242" s="255"/>
      <c r="D242" s="234" t="s">
        <v>156</v>
      </c>
      <c r="E242" s="256" t="s">
        <v>1</v>
      </c>
      <c r="F242" s="257" t="s">
        <v>160</v>
      </c>
      <c r="G242" s="255"/>
      <c r="H242" s="258">
        <v>4.3200000000000003</v>
      </c>
      <c r="I242" s="259"/>
      <c r="J242" s="255"/>
      <c r="K242" s="255"/>
      <c r="L242" s="260"/>
      <c r="M242" s="261"/>
      <c r="N242" s="262"/>
      <c r="O242" s="262"/>
      <c r="P242" s="262"/>
      <c r="Q242" s="262"/>
      <c r="R242" s="262"/>
      <c r="S242" s="262"/>
      <c r="T242" s="263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64" t="s">
        <v>156</v>
      </c>
      <c r="AU242" s="264" t="s">
        <v>84</v>
      </c>
      <c r="AV242" s="15" t="s">
        <v>152</v>
      </c>
      <c r="AW242" s="15" t="s">
        <v>30</v>
      </c>
      <c r="AX242" s="15" t="s">
        <v>82</v>
      </c>
      <c r="AY242" s="264" t="s">
        <v>146</v>
      </c>
    </row>
    <row r="243" s="2" customFormat="1" ht="21.75" customHeight="1">
      <c r="A243" s="39"/>
      <c r="B243" s="40"/>
      <c r="C243" s="265" t="s">
        <v>224</v>
      </c>
      <c r="D243" s="265" t="s">
        <v>201</v>
      </c>
      <c r="E243" s="266" t="s">
        <v>584</v>
      </c>
      <c r="F243" s="267" t="s">
        <v>585</v>
      </c>
      <c r="G243" s="268" t="s">
        <v>218</v>
      </c>
      <c r="H243" s="269">
        <v>1</v>
      </c>
      <c r="I243" s="270"/>
      <c r="J243" s="271">
        <f>ROUND(I243*H243,2)</f>
        <v>0</v>
      </c>
      <c r="K243" s="267" t="s">
        <v>33</v>
      </c>
      <c r="L243" s="272"/>
      <c r="M243" s="273" t="s">
        <v>1</v>
      </c>
      <c r="N243" s="274" t="s">
        <v>39</v>
      </c>
      <c r="O243" s="92"/>
      <c r="P243" s="228">
        <f>O243*H243</f>
        <v>0</v>
      </c>
      <c r="Q243" s="228">
        <v>0</v>
      </c>
      <c r="R243" s="228">
        <f>Q243*H243</f>
        <v>0</v>
      </c>
      <c r="S243" s="228">
        <v>0</v>
      </c>
      <c r="T243" s="22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0" t="s">
        <v>170</v>
      </c>
      <c r="AT243" s="230" t="s">
        <v>201</v>
      </c>
      <c r="AU243" s="230" t="s">
        <v>84</v>
      </c>
      <c r="AY243" s="18" t="s">
        <v>146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8" t="s">
        <v>82</v>
      </c>
      <c r="BK243" s="231">
        <f>ROUND(I243*H243,2)</f>
        <v>0</v>
      </c>
      <c r="BL243" s="18" t="s">
        <v>152</v>
      </c>
      <c r="BM243" s="230" t="s">
        <v>289</v>
      </c>
    </row>
    <row r="244" s="14" customFormat="1">
      <c r="A244" s="14"/>
      <c r="B244" s="243"/>
      <c r="C244" s="244"/>
      <c r="D244" s="234" t="s">
        <v>156</v>
      </c>
      <c r="E244" s="245" t="s">
        <v>1</v>
      </c>
      <c r="F244" s="246" t="s">
        <v>586</v>
      </c>
      <c r="G244" s="244"/>
      <c r="H244" s="247">
        <v>1</v>
      </c>
      <c r="I244" s="248"/>
      <c r="J244" s="244"/>
      <c r="K244" s="244"/>
      <c r="L244" s="249"/>
      <c r="M244" s="250"/>
      <c r="N244" s="251"/>
      <c r="O244" s="251"/>
      <c r="P244" s="251"/>
      <c r="Q244" s="251"/>
      <c r="R244" s="251"/>
      <c r="S244" s="251"/>
      <c r="T244" s="25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3" t="s">
        <v>156</v>
      </c>
      <c r="AU244" s="253" t="s">
        <v>84</v>
      </c>
      <c r="AV244" s="14" t="s">
        <v>84</v>
      </c>
      <c r="AW244" s="14" t="s">
        <v>30</v>
      </c>
      <c r="AX244" s="14" t="s">
        <v>74</v>
      </c>
      <c r="AY244" s="253" t="s">
        <v>146</v>
      </c>
    </row>
    <row r="245" s="15" customFormat="1">
      <c r="A245" s="15"/>
      <c r="B245" s="254"/>
      <c r="C245" s="255"/>
      <c r="D245" s="234" t="s">
        <v>156</v>
      </c>
      <c r="E245" s="256" t="s">
        <v>1</v>
      </c>
      <c r="F245" s="257" t="s">
        <v>160</v>
      </c>
      <c r="G245" s="255"/>
      <c r="H245" s="258">
        <v>1</v>
      </c>
      <c r="I245" s="259"/>
      <c r="J245" s="255"/>
      <c r="K245" s="255"/>
      <c r="L245" s="260"/>
      <c r="M245" s="261"/>
      <c r="N245" s="262"/>
      <c r="O245" s="262"/>
      <c r="P245" s="262"/>
      <c r="Q245" s="262"/>
      <c r="R245" s="262"/>
      <c r="S245" s="262"/>
      <c r="T245" s="263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64" t="s">
        <v>156</v>
      </c>
      <c r="AU245" s="264" t="s">
        <v>84</v>
      </c>
      <c r="AV245" s="15" t="s">
        <v>152</v>
      </c>
      <c r="AW245" s="15" t="s">
        <v>30</v>
      </c>
      <c r="AX245" s="15" t="s">
        <v>82</v>
      </c>
      <c r="AY245" s="264" t="s">
        <v>146</v>
      </c>
    </row>
    <row r="246" s="2" customFormat="1" ht="33" customHeight="1">
      <c r="A246" s="39"/>
      <c r="B246" s="40"/>
      <c r="C246" s="219" t="s">
        <v>290</v>
      </c>
      <c r="D246" s="219" t="s">
        <v>148</v>
      </c>
      <c r="E246" s="220" t="s">
        <v>587</v>
      </c>
      <c r="F246" s="221" t="s">
        <v>588</v>
      </c>
      <c r="G246" s="222" t="s">
        <v>218</v>
      </c>
      <c r="H246" s="223">
        <v>2.48</v>
      </c>
      <c r="I246" s="224"/>
      <c r="J246" s="225">
        <f>ROUND(I246*H246,2)</f>
        <v>0</v>
      </c>
      <c r="K246" s="221" t="s">
        <v>33</v>
      </c>
      <c r="L246" s="45"/>
      <c r="M246" s="226" t="s">
        <v>1</v>
      </c>
      <c r="N246" s="227" t="s">
        <v>39</v>
      </c>
      <c r="O246" s="92"/>
      <c r="P246" s="228">
        <f>O246*H246</f>
        <v>0</v>
      </c>
      <c r="Q246" s="228">
        <v>0</v>
      </c>
      <c r="R246" s="228">
        <f>Q246*H246</f>
        <v>0</v>
      </c>
      <c r="S246" s="228">
        <v>0</v>
      </c>
      <c r="T246" s="22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152</v>
      </c>
      <c r="AT246" s="230" t="s">
        <v>148</v>
      </c>
      <c r="AU246" s="230" t="s">
        <v>84</v>
      </c>
      <c r="AY246" s="18" t="s">
        <v>146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8" t="s">
        <v>82</v>
      </c>
      <c r="BK246" s="231">
        <f>ROUND(I246*H246,2)</f>
        <v>0</v>
      </c>
      <c r="BL246" s="18" t="s">
        <v>152</v>
      </c>
      <c r="BM246" s="230" t="s">
        <v>293</v>
      </c>
    </row>
    <row r="247" s="13" customFormat="1">
      <c r="A247" s="13"/>
      <c r="B247" s="232"/>
      <c r="C247" s="233"/>
      <c r="D247" s="234" t="s">
        <v>156</v>
      </c>
      <c r="E247" s="235" t="s">
        <v>1</v>
      </c>
      <c r="F247" s="236" t="s">
        <v>555</v>
      </c>
      <c r="G247" s="233"/>
      <c r="H247" s="235" t="s">
        <v>1</v>
      </c>
      <c r="I247" s="237"/>
      <c r="J247" s="233"/>
      <c r="K247" s="233"/>
      <c r="L247" s="238"/>
      <c r="M247" s="239"/>
      <c r="N247" s="240"/>
      <c r="O247" s="240"/>
      <c r="P247" s="240"/>
      <c r="Q247" s="240"/>
      <c r="R247" s="240"/>
      <c r="S247" s="240"/>
      <c r="T247" s="24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2" t="s">
        <v>156</v>
      </c>
      <c r="AU247" s="242" t="s">
        <v>84</v>
      </c>
      <c r="AV247" s="13" t="s">
        <v>82</v>
      </c>
      <c r="AW247" s="13" t="s">
        <v>30</v>
      </c>
      <c r="AX247" s="13" t="s">
        <v>74</v>
      </c>
      <c r="AY247" s="242" t="s">
        <v>146</v>
      </c>
    </row>
    <row r="248" s="14" customFormat="1">
      <c r="A248" s="14"/>
      <c r="B248" s="243"/>
      <c r="C248" s="244"/>
      <c r="D248" s="234" t="s">
        <v>156</v>
      </c>
      <c r="E248" s="245" t="s">
        <v>1</v>
      </c>
      <c r="F248" s="246" t="s">
        <v>589</v>
      </c>
      <c r="G248" s="244"/>
      <c r="H248" s="247">
        <v>2.48</v>
      </c>
      <c r="I248" s="248"/>
      <c r="J248" s="244"/>
      <c r="K248" s="244"/>
      <c r="L248" s="249"/>
      <c r="M248" s="250"/>
      <c r="N248" s="251"/>
      <c r="O248" s="251"/>
      <c r="P248" s="251"/>
      <c r="Q248" s="251"/>
      <c r="R248" s="251"/>
      <c r="S248" s="251"/>
      <c r="T248" s="252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3" t="s">
        <v>156</v>
      </c>
      <c r="AU248" s="253" t="s">
        <v>84</v>
      </c>
      <c r="AV248" s="14" t="s">
        <v>84</v>
      </c>
      <c r="AW248" s="14" t="s">
        <v>30</v>
      </c>
      <c r="AX248" s="14" t="s">
        <v>74</v>
      </c>
      <c r="AY248" s="253" t="s">
        <v>146</v>
      </c>
    </row>
    <row r="249" s="15" customFormat="1">
      <c r="A249" s="15"/>
      <c r="B249" s="254"/>
      <c r="C249" s="255"/>
      <c r="D249" s="234" t="s">
        <v>156</v>
      </c>
      <c r="E249" s="256" t="s">
        <v>1</v>
      </c>
      <c r="F249" s="257" t="s">
        <v>160</v>
      </c>
      <c r="G249" s="255"/>
      <c r="H249" s="258">
        <v>2.48</v>
      </c>
      <c r="I249" s="259"/>
      <c r="J249" s="255"/>
      <c r="K249" s="255"/>
      <c r="L249" s="260"/>
      <c r="M249" s="261"/>
      <c r="N249" s="262"/>
      <c r="O249" s="262"/>
      <c r="P249" s="262"/>
      <c r="Q249" s="262"/>
      <c r="R249" s="262"/>
      <c r="S249" s="262"/>
      <c r="T249" s="263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64" t="s">
        <v>156</v>
      </c>
      <c r="AU249" s="264" t="s">
        <v>84</v>
      </c>
      <c r="AV249" s="15" t="s">
        <v>152</v>
      </c>
      <c r="AW249" s="15" t="s">
        <v>30</v>
      </c>
      <c r="AX249" s="15" t="s">
        <v>82</v>
      </c>
      <c r="AY249" s="264" t="s">
        <v>146</v>
      </c>
    </row>
    <row r="250" s="2" customFormat="1" ht="24.15" customHeight="1">
      <c r="A250" s="39"/>
      <c r="B250" s="40"/>
      <c r="C250" s="265" t="s">
        <v>229</v>
      </c>
      <c r="D250" s="265" t="s">
        <v>201</v>
      </c>
      <c r="E250" s="266" t="s">
        <v>300</v>
      </c>
      <c r="F250" s="267" t="s">
        <v>301</v>
      </c>
      <c r="G250" s="268" t="s">
        <v>218</v>
      </c>
      <c r="H250" s="269">
        <v>1</v>
      </c>
      <c r="I250" s="270"/>
      <c r="J250" s="271">
        <f>ROUND(I250*H250,2)</f>
        <v>0</v>
      </c>
      <c r="K250" s="267" t="s">
        <v>33</v>
      </c>
      <c r="L250" s="272"/>
      <c r="M250" s="273" t="s">
        <v>1</v>
      </c>
      <c r="N250" s="274" t="s">
        <v>39</v>
      </c>
      <c r="O250" s="92"/>
      <c r="P250" s="228">
        <f>O250*H250</f>
        <v>0</v>
      </c>
      <c r="Q250" s="228">
        <v>0</v>
      </c>
      <c r="R250" s="228">
        <f>Q250*H250</f>
        <v>0</v>
      </c>
      <c r="S250" s="228">
        <v>0</v>
      </c>
      <c r="T250" s="22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0" t="s">
        <v>170</v>
      </c>
      <c r="AT250" s="230" t="s">
        <v>201</v>
      </c>
      <c r="AU250" s="230" t="s">
        <v>84</v>
      </c>
      <c r="AY250" s="18" t="s">
        <v>146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8" t="s">
        <v>82</v>
      </c>
      <c r="BK250" s="231">
        <f>ROUND(I250*H250,2)</f>
        <v>0</v>
      </c>
      <c r="BL250" s="18" t="s">
        <v>152</v>
      </c>
      <c r="BM250" s="230" t="s">
        <v>297</v>
      </c>
    </row>
    <row r="251" s="14" customFormat="1">
      <c r="A251" s="14"/>
      <c r="B251" s="243"/>
      <c r="C251" s="244"/>
      <c r="D251" s="234" t="s">
        <v>156</v>
      </c>
      <c r="E251" s="245" t="s">
        <v>1</v>
      </c>
      <c r="F251" s="246" t="s">
        <v>586</v>
      </c>
      <c r="G251" s="244"/>
      <c r="H251" s="247">
        <v>1</v>
      </c>
      <c r="I251" s="248"/>
      <c r="J251" s="244"/>
      <c r="K251" s="244"/>
      <c r="L251" s="249"/>
      <c r="M251" s="250"/>
      <c r="N251" s="251"/>
      <c r="O251" s="251"/>
      <c r="P251" s="251"/>
      <c r="Q251" s="251"/>
      <c r="R251" s="251"/>
      <c r="S251" s="251"/>
      <c r="T251" s="25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3" t="s">
        <v>156</v>
      </c>
      <c r="AU251" s="253" t="s">
        <v>84</v>
      </c>
      <c r="AV251" s="14" t="s">
        <v>84</v>
      </c>
      <c r="AW251" s="14" t="s">
        <v>30</v>
      </c>
      <c r="AX251" s="14" t="s">
        <v>74</v>
      </c>
      <c r="AY251" s="253" t="s">
        <v>146</v>
      </c>
    </row>
    <row r="252" s="15" customFormat="1">
      <c r="A252" s="15"/>
      <c r="B252" s="254"/>
      <c r="C252" s="255"/>
      <c r="D252" s="234" t="s">
        <v>156</v>
      </c>
      <c r="E252" s="256" t="s">
        <v>1</v>
      </c>
      <c r="F252" s="257" t="s">
        <v>160</v>
      </c>
      <c r="G252" s="255"/>
      <c r="H252" s="258">
        <v>1</v>
      </c>
      <c r="I252" s="259"/>
      <c r="J252" s="255"/>
      <c r="K252" s="255"/>
      <c r="L252" s="260"/>
      <c r="M252" s="261"/>
      <c r="N252" s="262"/>
      <c r="O252" s="262"/>
      <c r="P252" s="262"/>
      <c r="Q252" s="262"/>
      <c r="R252" s="262"/>
      <c r="S252" s="262"/>
      <c r="T252" s="263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64" t="s">
        <v>156</v>
      </c>
      <c r="AU252" s="264" t="s">
        <v>84</v>
      </c>
      <c r="AV252" s="15" t="s">
        <v>152</v>
      </c>
      <c r="AW252" s="15" t="s">
        <v>30</v>
      </c>
      <c r="AX252" s="15" t="s">
        <v>82</v>
      </c>
      <c r="AY252" s="264" t="s">
        <v>146</v>
      </c>
    </row>
    <row r="253" s="12" customFormat="1" ht="22.8" customHeight="1">
      <c r="A253" s="12"/>
      <c r="B253" s="203"/>
      <c r="C253" s="204"/>
      <c r="D253" s="205" t="s">
        <v>73</v>
      </c>
      <c r="E253" s="217" t="s">
        <v>164</v>
      </c>
      <c r="F253" s="217" t="s">
        <v>590</v>
      </c>
      <c r="G253" s="204"/>
      <c r="H253" s="204"/>
      <c r="I253" s="207"/>
      <c r="J253" s="218">
        <f>BK253</f>
        <v>0</v>
      </c>
      <c r="K253" s="204"/>
      <c r="L253" s="209"/>
      <c r="M253" s="210"/>
      <c r="N253" s="211"/>
      <c r="O253" s="211"/>
      <c r="P253" s="212">
        <f>SUM(P254:P300)</f>
        <v>0</v>
      </c>
      <c r="Q253" s="211"/>
      <c r="R253" s="212">
        <f>SUM(R254:R300)</f>
        <v>0</v>
      </c>
      <c r="S253" s="211"/>
      <c r="T253" s="213">
        <f>SUM(T254:T300)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14" t="s">
        <v>82</v>
      </c>
      <c r="AT253" s="215" t="s">
        <v>73</v>
      </c>
      <c r="AU253" s="215" t="s">
        <v>82</v>
      </c>
      <c r="AY253" s="214" t="s">
        <v>146</v>
      </c>
      <c r="BK253" s="216">
        <f>SUM(BK254:BK300)</f>
        <v>0</v>
      </c>
    </row>
    <row r="254" s="2" customFormat="1" ht="16.5" customHeight="1">
      <c r="A254" s="39"/>
      <c r="B254" s="40"/>
      <c r="C254" s="219" t="s">
        <v>299</v>
      </c>
      <c r="D254" s="219" t="s">
        <v>148</v>
      </c>
      <c r="E254" s="220" t="s">
        <v>591</v>
      </c>
      <c r="F254" s="221" t="s">
        <v>592</v>
      </c>
      <c r="G254" s="222" t="s">
        <v>218</v>
      </c>
      <c r="H254" s="223">
        <v>3.4649999999999999</v>
      </c>
      <c r="I254" s="224"/>
      <c r="J254" s="225">
        <f>ROUND(I254*H254,2)</f>
        <v>0</v>
      </c>
      <c r="K254" s="221" t="s">
        <v>33</v>
      </c>
      <c r="L254" s="45"/>
      <c r="M254" s="226" t="s">
        <v>1</v>
      </c>
      <c r="N254" s="227" t="s">
        <v>39</v>
      </c>
      <c r="O254" s="92"/>
      <c r="P254" s="228">
        <f>O254*H254</f>
        <v>0</v>
      </c>
      <c r="Q254" s="228">
        <v>0</v>
      </c>
      <c r="R254" s="228">
        <f>Q254*H254</f>
        <v>0</v>
      </c>
      <c r="S254" s="228">
        <v>0</v>
      </c>
      <c r="T254" s="22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0" t="s">
        <v>152</v>
      </c>
      <c r="AT254" s="230" t="s">
        <v>148</v>
      </c>
      <c r="AU254" s="230" t="s">
        <v>84</v>
      </c>
      <c r="AY254" s="18" t="s">
        <v>146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8" t="s">
        <v>82</v>
      </c>
      <c r="BK254" s="231">
        <f>ROUND(I254*H254,2)</f>
        <v>0</v>
      </c>
      <c r="BL254" s="18" t="s">
        <v>152</v>
      </c>
      <c r="BM254" s="230" t="s">
        <v>302</v>
      </c>
    </row>
    <row r="255" s="13" customFormat="1">
      <c r="A255" s="13"/>
      <c r="B255" s="232"/>
      <c r="C255" s="233"/>
      <c r="D255" s="234" t="s">
        <v>156</v>
      </c>
      <c r="E255" s="235" t="s">
        <v>1</v>
      </c>
      <c r="F255" s="236" t="s">
        <v>571</v>
      </c>
      <c r="G255" s="233"/>
      <c r="H255" s="235" t="s">
        <v>1</v>
      </c>
      <c r="I255" s="237"/>
      <c r="J255" s="233"/>
      <c r="K255" s="233"/>
      <c r="L255" s="238"/>
      <c r="M255" s="239"/>
      <c r="N255" s="240"/>
      <c r="O255" s="240"/>
      <c r="P255" s="240"/>
      <c r="Q255" s="240"/>
      <c r="R255" s="240"/>
      <c r="S255" s="240"/>
      <c r="T255" s="24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2" t="s">
        <v>156</v>
      </c>
      <c r="AU255" s="242" t="s">
        <v>84</v>
      </c>
      <c r="AV255" s="13" t="s">
        <v>82</v>
      </c>
      <c r="AW255" s="13" t="s">
        <v>30</v>
      </c>
      <c r="AX255" s="13" t="s">
        <v>74</v>
      </c>
      <c r="AY255" s="242" t="s">
        <v>146</v>
      </c>
    </row>
    <row r="256" s="14" customFormat="1">
      <c r="A256" s="14"/>
      <c r="B256" s="243"/>
      <c r="C256" s="244"/>
      <c r="D256" s="234" t="s">
        <v>156</v>
      </c>
      <c r="E256" s="245" t="s">
        <v>1</v>
      </c>
      <c r="F256" s="246" t="s">
        <v>593</v>
      </c>
      <c r="G256" s="244"/>
      <c r="H256" s="247">
        <v>3.4649999999999999</v>
      </c>
      <c r="I256" s="248"/>
      <c r="J256" s="244"/>
      <c r="K256" s="244"/>
      <c r="L256" s="249"/>
      <c r="M256" s="250"/>
      <c r="N256" s="251"/>
      <c r="O256" s="251"/>
      <c r="P256" s="251"/>
      <c r="Q256" s="251"/>
      <c r="R256" s="251"/>
      <c r="S256" s="251"/>
      <c r="T256" s="252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3" t="s">
        <v>156</v>
      </c>
      <c r="AU256" s="253" t="s">
        <v>84</v>
      </c>
      <c r="AV256" s="14" t="s">
        <v>84</v>
      </c>
      <c r="AW256" s="14" t="s">
        <v>30</v>
      </c>
      <c r="AX256" s="14" t="s">
        <v>74</v>
      </c>
      <c r="AY256" s="253" t="s">
        <v>146</v>
      </c>
    </row>
    <row r="257" s="15" customFormat="1">
      <c r="A257" s="15"/>
      <c r="B257" s="254"/>
      <c r="C257" s="255"/>
      <c r="D257" s="234" t="s">
        <v>156</v>
      </c>
      <c r="E257" s="256" t="s">
        <v>1</v>
      </c>
      <c r="F257" s="257" t="s">
        <v>160</v>
      </c>
      <c r="G257" s="255"/>
      <c r="H257" s="258">
        <v>3.4649999999999999</v>
      </c>
      <c r="I257" s="259"/>
      <c r="J257" s="255"/>
      <c r="K257" s="255"/>
      <c r="L257" s="260"/>
      <c r="M257" s="261"/>
      <c r="N257" s="262"/>
      <c r="O257" s="262"/>
      <c r="P257" s="262"/>
      <c r="Q257" s="262"/>
      <c r="R257" s="262"/>
      <c r="S257" s="262"/>
      <c r="T257" s="263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64" t="s">
        <v>156</v>
      </c>
      <c r="AU257" s="264" t="s">
        <v>84</v>
      </c>
      <c r="AV257" s="15" t="s">
        <v>152</v>
      </c>
      <c r="AW257" s="15" t="s">
        <v>30</v>
      </c>
      <c r="AX257" s="15" t="s">
        <v>82</v>
      </c>
      <c r="AY257" s="264" t="s">
        <v>146</v>
      </c>
    </row>
    <row r="258" s="2" customFormat="1" ht="24.15" customHeight="1">
      <c r="A258" s="39"/>
      <c r="B258" s="40"/>
      <c r="C258" s="219" t="s">
        <v>234</v>
      </c>
      <c r="D258" s="219" t="s">
        <v>148</v>
      </c>
      <c r="E258" s="220" t="s">
        <v>594</v>
      </c>
      <c r="F258" s="221" t="s">
        <v>595</v>
      </c>
      <c r="G258" s="222" t="s">
        <v>307</v>
      </c>
      <c r="H258" s="223">
        <v>3</v>
      </c>
      <c r="I258" s="224"/>
      <c r="J258" s="225">
        <f>ROUND(I258*H258,2)</f>
        <v>0</v>
      </c>
      <c r="K258" s="221" t="s">
        <v>33</v>
      </c>
      <c r="L258" s="45"/>
      <c r="M258" s="226" t="s">
        <v>1</v>
      </c>
      <c r="N258" s="227" t="s">
        <v>39</v>
      </c>
      <c r="O258" s="92"/>
      <c r="P258" s="228">
        <f>O258*H258</f>
        <v>0</v>
      </c>
      <c r="Q258" s="228">
        <v>0</v>
      </c>
      <c r="R258" s="228">
        <f>Q258*H258</f>
        <v>0</v>
      </c>
      <c r="S258" s="228">
        <v>0</v>
      </c>
      <c r="T258" s="22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0" t="s">
        <v>152</v>
      </c>
      <c r="AT258" s="230" t="s">
        <v>148</v>
      </c>
      <c r="AU258" s="230" t="s">
        <v>84</v>
      </c>
      <c r="AY258" s="18" t="s">
        <v>146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8" t="s">
        <v>82</v>
      </c>
      <c r="BK258" s="231">
        <f>ROUND(I258*H258,2)</f>
        <v>0</v>
      </c>
      <c r="BL258" s="18" t="s">
        <v>152</v>
      </c>
      <c r="BM258" s="230" t="s">
        <v>308</v>
      </c>
    </row>
    <row r="259" s="14" customFormat="1">
      <c r="A259" s="14"/>
      <c r="B259" s="243"/>
      <c r="C259" s="244"/>
      <c r="D259" s="234" t="s">
        <v>156</v>
      </c>
      <c r="E259" s="245" t="s">
        <v>1</v>
      </c>
      <c r="F259" s="246" t="s">
        <v>596</v>
      </c>
      <c r="G259" s="244"/>
      <c r="H259" s="247">
        <v>3</v>
      </c>
      <c r="I259" s="248"/>
      <c r="J259" s="244"/>
      <c r="K259" s="244"/>
      <c r="L259" s="249"/>
      <c r="M259" s="250"/>
      <c r="N259" s="251"/>
      <c r="O259" s="251"/>
      <c r="P259" s="251"/>
      <c r="Q259" s="251"/>
      <c r="R259" s="251"/>
      <c r="S259" s="251"/>
      <c r="T259" s="25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3" t="s">
        <v>156</v>
      </c>
      <c r="AU259" s="253" t="s">
        <v>84</v>
      </c>
      <c r="AV259" s="14" t="s">
        <v>84</v>
      </c>
      <c r="AW259" s="14" t="s">
        <v>30</v>
      </c>
      <c r="AX259" s="14" t="s">
        <v>74</v>
      </c>
      <c r="AY259" s="253" t="s">
        <v>146</v>
      </c>
    </row>
    <row r="260" s="15" customFormat="1">
      <c r="A260" s="15"/>
      <c r="B260" s="254"/>
      <c r="C260" s="255"/>
      <c r="D260" s="234" t="s">
        <v>156</v>
      </c>
      <c r="E260" s="256" t="s">
        <v>1</v>
      </c>
      <c r="F260" s="257" t="s">
        <v>160</v>
      </c>
      <c r="G260" s="255"/>
      <c r="H260" s="258">
        <v>3</v>
      </c>
      <c r="I260" s="259"/>
      <c r="J260" s="255"/>
      <c r="K260" s="255"/>
      <c r="L260" s="260"/>
      <c r="M260" s="261"/>
      <c r="N260" s="262"/>
      <c r="O260" s="262"/>
      <c r="P260" s="262"/>
      <c r="Q260" s="262"/>
      <c r="R260" s="262"/>
      <c r="S260" s="262"/>
      <c r="T260" s="263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64" t="s">
        <v>156</v>
      </c>
      <c r="AU260" s="264" t="s">
        <v>84</v>
      </c>
      <c r="AV260" s="15" t="s">
        <v>152</v>
      </c>
      <c r="AW260" s="15" t="s">
        <v>30</v>
      </c>
      <c r="AX260" s="15" t="s">
        <v>82</v>
      </c>
      <c r="AY260" s="264" t="s">
        <v>146</v>
      </c>
    </row>
    <row r="261" s="2" customFormat="1" ht="37.8" customHeight="1">
      <c r="A261" s="39"/>
      <c r="B261" s="40"/>
      <c r="C261" s="219" t="s">
        <v>309</v>
      </c>
      <c r="D261" s="219" t="s">
        <v>148</v>
      </c>
      <c r="E261" s="220" t="s">
        <v>597</v>
      </c>
      <c r="F261" s="221" t="s">
        <v>598</v>
      </c>
      <c r="G261" s="222" t="s">
        <v>599</v>
      </c>
      <c r="H261" s="223">
        <v>20</v>
      </c>
      <c r="I261" s="224"/>
      <c r="J261" s="225">
        <f>ROUND(I261*H261,2)</f>
        <v>0</v>
      </c>
      <c r="K261" s="221" t="s">
        <v>1</v>
      </c>
      <c r="L261" s="45"/>
      <c r="M261" s="226" t="s">
        <v>1</v>
      </c>
      <c r="N261" s="227" t="s">
        <v>39</v>
      </c>
      <c r="O261" s="92"/>
      <c r="P261" s="228">
        <f>O261*H261</f>
        <v>0</v>
      </c>
      <c r="Q261" s="228">
        <v>0</v>
      </c>
      <c r="R261" s="228">
        <f>Q261*H261</f>
        <v>0</v>
      </c>
      <c r="S261" s="228">
        <v>0</v>
      </c>
      <c r="T261" s="229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0" t="s">
        <v>152</v>
      </c>
      <c r="AT261" s="230" t="s">
        <v>148</v>
      </c>
      <c r="AU261" s="230" t="s">
        <v>84</v>
      </c>
      <c r="AY261" s="18" t="s">
        <v>146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8" t="s">
        <v>82</v>
      </c>
      <c r="BK261" s="231">
        <f>ROUND(I261*H261,2)</f>
        <v>0</v>
      </c>
      <c r="BL261" s="18" t="s">
        <v>152</v>
      </c>
      <c r="BM261" s="230" t="s">
        <v>312</v>
      </c>
    </row>
    <row r="262" s="14" customFormat="1">
      <c r="A262" s="14"/>
      <c r="B262" s="243"/>
      <c r="C262" s="244"/>
      <c r="D262" s="234" t="s">
        <v>156</v>
      </c>
      <c r="E262" s="245" t="s">
        <v>1</v>
      </c>
      <c r="F262" s="246" t="s">
        <v>600</v>
      </c>
      <c r="G262" s="244"/>
      <c r="H262" s="247">
        <v>20</v>
      </c>
      <c r="I262" s="248"/>
      <c r="J262" s="244"/>
      <c r="K262" s="244"/>
      <c r="L262" s="249"/>
      <c r="M262" s="250"/>
      <c r="N262" s="251"/>
      <c r="O262" s="251"/>
      <c r="P262" s="251"/>
      <c r="Q262" s="251"/>
      <c r="R262" s="251"/>
      <c r="S262" s="251"/>
      <c r="T262" s="252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3" t="s">
        <v>156</v>
      </c>
      <c r="AU262" s="253" t="s">
        <v>84</v>
      </c>
      <c r="AV262" s="14" t="s">
        <v>84</v>
      </c>
      <c r="AW262" s="14" t="s">
        <v>30</v>
      </c>
      <c r="AX262" s="14" t="s">
        <v>74</v>
      </c>
      <c r="AY262" s="253" t="s">
        <v>146</v>
      </c>
    </row>
    <row r="263" s="15" customFormat="1">
      <c r="A263" s="15"/>
      <c r="B263" s="254"/>
      <c r="C263" s="255"/>
      <c r="D263" s="234" t="s">
        <v>156</v>
      </c>
      <c r="E263" s="256" t="s">
        <v>1</v>
      </c>
      <c r="F263" s="257" t="s">
        <v>160</v>
      </c>
      <c r="G263" s="255"/>
      <c r="H263" s="258">
        <v>20</v>
      </c>
      <c r="I263" s="259"/>
      <c r="J263" s="255"/>
      <c r="K263" s="255"/>
      <c r="L263" s="260"/>
      <c r="M263" s="261"/>
      <c r="N263" s="262"/>
      <c r="O263" s="262"/>
      <c r="P263" s="262"/>
      <c r="Q263" s="262"/>
      <c r="R263" s="262"/>
      <c r="S263" s="262"/>
      <c r="T263" s="263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64" t="s">
        <v>156</v>
      </c>
      <c r="AU263" s="264" t="s">
        <v>84</v>
      </c>
      <c r="AV263" s="15" t="s">
        <v>152</v>
      </c>
      <c r="AW263" s="15" t="s">
        <v>30</v>
      </c>
      <c r="AX263" s="15" t="s">
        <v>82</v>
      </c>
      <c r="AY263" s="264" t="s">
        <v>146</v>
      </c>
    </row>
    <row r="264" s="2" customFormat="1" ht="24.15" customHeight="1">
      <c r="A264" s="39"/>
      <c r="B264" s="40"/>
      <c r="C264" s="219" t="s">
        <v>239</v>
      </c>
      <c r="D264" s="219" t="s">
        <v>148</v>
      </c>
      <c r="E264" s="220" t="s">
        <v>601</v>
      </c>
      <c r="F264" s="221" t="s">
        <v>602</v>
      </c>
      <c r="G264" s="222" t="s">
        <v>218</v>
      </c>
      <c r="H264" s="223">
        <v>21.620000000000001</v>
      </c>
      <c r="I264" s="224"/>
      <c r="J264" s="225">
        <f>ROUND(I264*H264,2)</f>
        <v>0</v>
      </c>
      <c r="K264" s="221" t="s">
        <v>33</v>
      </c>
      <c r="L264" s="45"/>
      <c r="M264" s="226" t="s">
        <v>1</v>
      </c>
      <c r="N264" s="227" t="s">
        <v>39</v>
      </c>
      <c r="O264" s="92"/>
      <c r="P264" s="228">
        <f>O264*H264</f>
        <v>0</v>
      </c>
      <c r="Q264" s="228">
        <v>0</v>
      </c>
      <c r="R264" s="228">
        <f>Q264*H264</f>
        <v>0</v>
      </c>
      <c r="S264" s="228">
        <v>0</v>
      </c>
      <c r="T264" s="229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0" t="s">
        <v>152</v>
      </c>
      <c r="AT264" s="230" t="s">
        <v>148</v>
      </c>
      <c r="AU264" s="230" t="s">
        <v>84</v>
      </c>
      <c r="AY264" s="18" t="s">
        <v>146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18" t="s">
        <v>82</v>
      </c>
      <c r="BK264" s="231">
        <f>ROUND(I264*H264,2)</f>
        <v>0</v>
      </c>
      <c r="BL264" s="18" t="s">
        <v>152</v>
      </c>
      <c r="BM264" s="230" t="s">
        <v>315</v>
      </c>
    </row>
    <row r="265" s="14" customFormat="1">
      <c r="A265" s="14"/>
      <c r="B265" s="243"/>
      <c r="C265" s="244"/>
      <c r="D265" s="234" t="s">
        <v>156</v>
      </c>
      <c r="E265" s="245" t="s">
        <v>1</v>
      </c>
      <c r="F265" s="246" t="s">
        <v>603</v>
      </c>
      <c r="G265" s="244"/>
      <c r="H265" s="247">
        <v>1.6200000000000001</v>
      </c>
      <c r="I265" s="248"/>
      <c r="J265" s="244"/>
      <c r="K265" s="244"/>
      <c r="L265" s="249"/>
      <c r="M265" s="250"/>
      <c r="N265" s="251"/>
      <c r="O265" s="251"/>
      <c r="P265" s="251"/>
      <c r="Q265" s="251"/>
      <c r="R265" s="251"/>
      <c r="S265" s="251"/>
      <c r="T265" s="252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3" t="s">
        <v>156</v>
      </c>
      <c r="AU265" s="253" t="s">
        <v>84</v>
      </c>
      <c r="AV265" s="14" t="s">
        <v>84</v>
      </c>
      <c r="AW265" s="14" t="s">
        <v>30</v>
      </c>
      <c r="AX265" s="14" t="s">
        <v>74</v>
      </c>
      <c r="AY265" s="253" t="s">
        <v>146</v>
      </c>
    </row>
    <row r="266" s="14" customFormat="1">
      <c r="A266" s="14"/>
      <c r="B266" s="243"/>
      <c r="C266" s="244"/>
      <c r="D266" s="234" t="s">
        <v>156</v>
      </c>
      <c r="E266" s="245" t="s">
        <v>1</v>
      </c>
      <c r="F266" s="246" t="s">
        <v>604</v>
      </c>
      <c r="G266" s="244"/>
      <c r="H266" s="247">
        <v>20</v>
      </c>
      <c r="I266" s="248"/>
      <c r="J266" s="244"/>
      <c r="K266" s="244"/>
      <c r="L266" s="249"/>
      <c r="M266" s="250"/>
      <c r="N266" s="251"/>
      <c r="O266" s="251"/>
      <c r="P266" s="251"/>
      <c r="Q266" s="251"/>
      <c r="R266" s="251"/>
      <c r="S266" s="251"/>
      <c r="T266" s="252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3" t="s">
        <v>156</v>
      </c>
      <c r="AU266" s="253" t="s">
        <v>84</v>
      </c>
      <c r="AV266" s="14" t="s">
        <v>84</v>
      </c>
      <c r="AW266" s="14" t="s">
        <v>30</v>
      </c>
      <c r="AX266" s="14" t="s">
        <v>74</v>
      </c>
      <c r="AY266" s="253" t="s">
        <v>146</v>
      </c>
    </row>
    <row r="267" s="15" customFormat="1">
      <c r="A267" s="15"/>
      <c r="B267" s="254"/>
      <c r="C267" s="255"/>
      <c r="D267" s="234" t="s">
        <v>156</v>
      </c>
      <c r="E267" s="256" t="s">
        <v>1</v>
      </c>
      <c r="F267" s="257" t="s">
        <v>160</v>
      </c>
      <c r="G267" s="255"/>
      <c r="H267" s="258">
        <v>21.620000000000001</v>
      </c>
      <c r="I267" s="259"/>
      <c r="J267" s="255"/>
      <c r="K267" s="255"/>
      <c r="L267" s="260"/>
      <c r="M267" s="261"/>
      <c r="N267" s="262"/>
      <c r="O267" s="262"/>
      <c r="P267" s="262"/>
      <c r="Q267" s="262"/>
      <c r="R267" s="262"/>
      <c r="S267" s="262"/>
      <c r="T267" s="263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64" t="s">
        <v>156</v>
      </c>
      <c r="AU267" s="264" t="s">
        <v>84</v>
      </c>
      <c r="AV267" s="15" t="s">
        <v>152</v>
      </c>
      <c r="AW267" s="15" t="s">
        <v>30</v>
      </c>
      <c r="AX267" s="15" t="s">
        <v>82</v>
      </c>
      <c r="AY267" s="264" t="s">
        <v>146</v>
      </c>
    </row>
    <row r="268" s="2" customFormat="1" ht="24.15" customHeight="1">
      <c r="A268" s="39"/>
      <c r="B268" s="40"/>
      <c r="C268" s="219" t="s">
        <v>316</v>
      </c>
      <c r="D268" s="219" t="s">
        <v>148</v>
      </c>
      <c r="E268" s="220" t="s">
        <v>605</v>
      </c>
      <c r="F268" s="221" t="s">
        <v>606</v>
      </c>
      <c r="G268" s="222" t="s">
        <v>218</v>
      </c>
      <c r="H268" s="223">
        <v>2.3399999999999999</v>
      </c>
      <c r="I268" s="224"/>
      <c r="J268" s="225">
        <f>ROUND(I268*H268,2)</f>
        <v>0</v>
      </c>
      <c r="K268" s="221" t="s">
        <v>33</v>
      </c>
      <c r="L268" s="45"/>
      <c r="M268" s="226" t="s">
        <v>1</v>
      </c>
      <c r="N268" s="227" t="s">
        <v>39</v>
      </c>
      <c r="O268" s="92"/>
      <c r="P268" s="228">
        <f>O268*H268</f>
        <v>0</v>
      </c>
      <c r="Q268" s="228">
        <v>0</v>
      </c>
      <c r="R268" s="228">
        <f>Q268*H268</f>
        <v>0</v>
      </c>
      <c r="S268" s="228">
        <v>0</v>
      </c>
      <c r="T268" s="22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0" t="s">
        <v>152</v>
      </c>
      <c r="AT268" s="230" t="s">
        <v>148</v>
      </c>
      <c r="AU268" s="230" t="s">
        <v>84</v>
      </c>
      <c r="AY268" s="18" t="s">
        <v>146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8" t="s">
        <v>82</v>
      </c>
      <c r="BK268" s="231">
        <f>ROUND(I268*H268,2)</f>
        <v>0</v>
      </c>
      <c r="BL268" s="18" t="s">
        <v>152</v>
      </c>
      <c r="BM268" s="230" t="s">
        <v>319</v>
      </c>
    </row>
    <row r="269" s="13" customFormat="1">
      <c r="A269" s="13"/>
      <c r="B269" s="232"/>
      <c r="C269" s="233"/>
      <c r="D269" s="234" t="s">
        <v>156</v>
      </c>
      <c r="E269" s="235" t="s">
        <v>1</v>
      </c>
      <c r="F269" s="236" t="s">
        <v>607</v>
      </c>
      <c r="G269" s="233"/>
      <c r="H269" s="235" t="s">
        <v>1</v>
      </c>
      <c r="I269" s="237"/>
      <c r="J269" s="233"/>
      <c r="K269" s="233"/>
      <c r="L269" s="238"/>
      <c r="M269" s="239"/>
      <c r="N269" s="240"/>
      <c r="O269" s="240"/>
      <c r="P269" s="240"/>
      <c r="Q269" s="240"/>
      <c r="R269" s="240"/>
      <c r="S269" s="240"/>
      <c r="T269" s="24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2" t="s">
        <v>156</v>
      </c>
      <c r="AU269" s="242" t="s">
        <v>84</v>
      </c>
      <c r="AV269" s="13" t="s">
        <v>82</v>
      </c>
      <c r="AW269" s="13" t="s">
        <v>30</v>
      </c>
      <c r="AX269" s="13" t="s">
        <v>74</v>
      </c>
      <c r="AY269" s="242" t="s">
        <v>146</v>
      </c>
    </row>
    <row r="270" s="14" customFormat="1">
      <c r="A270" s="14"/>
      <c r="B270" s="243"/>
      <c r="C270" s="244"/>
      <c r="D270" s="234" t="s">
        <v>156</v>
      </c>
      <c r="E270" s="245" t="s">
        <v>1</v>
      </c>
      <c r="F270" s="246" t="s">
        <v>608</v>
      </c>
      <c r="G270" s="244"/>
      <c r="H270" s="247">
        <v>2.3399999999999999</v>
      </c>
      <c r="I270" s="248"/>
      <c r="J270" s="244"/>
      <c r="K270" s="244"/>
      <c r="L270" s="249"/>
      <c r="M270" s="250"/>
      <c r="N270" s="251"/>
      <c r="O270" s="251"/>
      <c r="P270" s="251"/>
      <c r="Q270" s="251"/>
      <c r="R270" s="251"/>
      <c r="S270" s="251"/>
      <c r="T270" s="252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3" t="s">
        <v>156</v>
      </c>
      <c r="AU270" s="253" t="s">
        <v>84</v>
      </c>
      <c r="AV270" s="14" t="s">
        <v>84</v>
      </c>
      <c r="AW270" s="14" t="s">
        <v>30</v>
      </c>
      <c r="AX270" s="14" t="s">
        <v>74</v>
      </c>
      <c r="AY270" s="253" t="s">
        <v>146</v>
      </c>
    </row>
    <row r="271" s="15" customFormat="1">
      <c r="A271" s="15"/>
      <c r="B271" s="254"/>
      <c r="C271" s="255"/>
      <c r="D271" s="234" t="s">
        <v>156</v>
      </c>
      <c r="E271" s="256" t="s">
        <v>1</v>
      </c>
      <c r="F271" s="257" t="s">
        <v>160</v>
      </c>
      <c r="G271" s="255"/>
      <c r="H271" s="258">
        <v>2.3399999999999999</v>
      </c>
      <c r="I271" s="259"/>
      <c r="J271" s="255"/>
      <c r="K271" s="255"/>
      <c r="L271" s="260"/>
      <c r="M271" s="261"/>
      <c r="N271" s="262"/>
      <c r="O271" s="262"/>
      <c r="P271" s="262"/>
      <c r="Q271" s="262"/>
      <c r="R271" s="262"/>
      <c r="S271" s="262"/>
      <c r="T271" s="263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64" t="s">
        <v>156</v>
      </c>
      <c r="AU271" s="264" t="s">
        <v>84</v>
      </c>
      <c r="AV271" s="15" t="s">
        <v>152</v>
      </c>
      <c r="AW271" s="15" t="s">
        <v>30</v>
      </c>
      <c r="AX271" s="15" t="s">
        <v>82</v>
      </c>
      <c r="AY271" s="264" t="s">
        <v>146</v>
      </c>
    </row>
    <row r="272" s="2" customFormat="1" ht="24.15" customHeight="1">
      <c r="A272" s="39"/>
      <c r="B272" s="40"/>
      <c r="C272" s="219" t="s">
        <v>243</v>
      </c>
      <c r="D272" s="219" t="s">
        <v>148</v>
      </c>
      <c r="E272" s="220" t="s">
        <v>609</v>
      </c>
      <c r="F272" s="221" t="s">
        <v>610</v>
      </c>
      <c r="G272" s="222" t="s">
        <v>218</v>
      </c>
      <c r="H272" s="223">
        <v>2.3399999999999999</v>
      </c>
      <c r="I272" s="224"/>
      <c r="J272" s="225">
        <f>ROUND(I272*H272,2)</f>
        <v>0</v>
      </c>
      <c r="K272" s="221" t="s">
        <v>33</v>
      </c>
      <c r="L272" s="45"/>
      <c r="M272" s="226" t="s">
        <v>1</v>
      </c>
      <c r="N272" s="227" t="s">
        <v>39</v>
      </c>
      <c r="O272" s="92"/>
      <c r="P272" s="228">
        <f>O272*H272</f>
        <v>0</v>
      </c>
      <c r="Q272" s="228">
        <v>0</v>
      </c>
      <c r="R272" s="228">
        <f>Q272*H272</f>
        <v>0</v>
      </c>
      <c r="S272" s="228">
        <v>0</v>
      </c>
      <c r="T272" s="229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0" t="s">
        <v>152</v>
      </c>
      <c r="AT272" s="230" t="s">
        <v>148</v>
      </c>
      <c r="AU272" s="230" t="s">
        <v>84</v>
      </c>
      <c r="AY272" s="18" t="s">
        <v>146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18" t="s">
        <v>82</v>
      </c>
      <c r="BK272" s="231">
        <f>ROUND(I272*H272,2)</f>
        <v>0</v>
      </c>
      <c r="BL272" s="18" t="s">
        <v>152</v>
      </c>
      <c r="BM272" s="230" t="s">
        <v>322</v>
      </c>
    </row>
    <row r="273" s="2" customFormat="1" ht="24.15" customHeight="1">
      <c r="A273" s="39"/>
      <c r="B273" s="40"/>
      <c r="C273" s="219" t="s">
        <v>323</v>
      </c>
      <c r="D273" s="219" t="s">
        <v>148</v>
      </c>
      <c r="E273" s="220" t="s">
        <v>611</v>
      </c>
      <c r="F273" s="221" t="s">
        <v>612</v>
      </c>
      <c r="G273" s="222" t="s">
        <v>151</v>
      </c>
      <c r="H273" s="223">
        <v>2.7000000000000002</v>
      </c>
      <c r="I273" s="224"/>
      <c r="J273" s="225">
        <f>ROUND(I273*H273,2)</f>
        <v>0</v>
      </c>
      <c r="K273" s="221" t="s">
        <v>33</v>
      </c>
      <c r="L273" s="45"/>
      <c r="M273" s="226" t="s">
        <v>1</v>
      </c>
      <c r="N273" s="227" t="s">
        <v>39</v>
      </c>
      <c r="O273" s="92"/>
      <c r="P273" s="228">
        <f>O273*H273</f>
        <v>0</v>
      </c>
      <c r="Q273" s="228">
        <v>0</v>
      </c>
      <c r="R273" s="228">
        <f>Q273*H273</f>
        <v>0</v>
      </c>
      <c r="S273" s="228">
        <v>0</v>
      </c>
      <c r="T273" s="229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0" t="s">
        <v>152</v>
      </c>
      <c r="AT273" s="230" t="s">
        <v>148</v>
      </c>
      <c r="AU273" s="230" t="s">
        <v>84</v>
      </c>
      <c r="AY273" s="18" t="s">
        <v>146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8" t="s">
        <v>82</v>
      </c>
      <c r="BK273" s="231">
        <f>ROUND(I273*H273,2)</f>
        <v>0</v>
      </c>
      <c r="BL273" s="18" t="s">
        <v>152</v>
      </c>
      <c r="BM273" s="230" t="s">
        <v>326</v>
      </c>
    </row>
    <row r="274" s="14" customFormat="1">
      <c r="A274" s="14"/>
      <c r="B274" s="243"/>
      <c r="C274" s="244"/>
      <c r="D274" s="234" t="s">
        <v>156</v>
      </c>
      <c r="E274" s="245" t="s">
        <v>1</v>
      </c>
      <c r="F274" s="246" t="s">
        <v>613</v>
      </c>
      <c r="G274" s="244"/>
      <c r="H274" s="247">
        <v>2.7000000000000002</v>
      </c>
      <c r="I274" s="248"/>
      <c r="J274" s="244"/>
      <c r="K274" s="244"/>
      <c r="L274" s="249"/>
      <c r="M274" s="250"/>
      <c r="N274" s="251"/>
      <c r="O274" s="251"/>
      <c r="P274" s="251"/>
      <c r="Q274" s="251"/>
      <c r="R274" s="251"/>
      <c r="S274" s="251"/>
      <c r="T274" s="252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3" t="s">
        <v>156</v>
      </c>
      <c r="AU274" s="253" t="s">
        <v>84</v>
      </c>
      <c r="AV274" s="14" t="s">
        <v>84</v>
      </c>
      <c r="AW274" s="14" t="s">
        <v>30</v>
      </c>
      <c r="AX274" s="14" t="s">
        <v>74</v>
      </c>
      <c r="AY274" s="253" t="s">
        <v>146</v>
      </c>
    </row>
    <row r="275" s="15" customFormat="1">
      <c r="A275" s="15"/>
      <c r="B275" s="254"/>
      <c r="C275" s="255"/>
      <c r="D275" s="234" t="s">
        <v>156</v>
      </c>
      <c r="E275" s="256" t="s">
        <v>1</v>
      </c>
      <c r="F275" s="257" t="s">
        <v>160</v>
      </c>
      <c r="G275" s="255"/>
      <c r="H275" s="258">
        <v>2.7000000000000002</v>
      </c>
      <c r="I275" s="259"/>
      <c r="J275" s="255"/>
      <c r="K275" s="255"/>
      <c r="L275" s="260"/>
      <c r="M275" s="261"/>
      <c r="N275" s="262"/>
      <c r="O275" s="262"/>
      <c r="P275" s="262"/>
      <c r="Q275" s="262"/>
      <c r="R275" s="262"/>
      <c r="S275" s="262"/>
      <c r="T275" s="263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64" t="s">
        <v>156</v>
      </c>
      <c r="AU275" s="264" t="s">
        <v>84</v>
      </c>
      <c r="AV275" s="15" t="s">
        <v>152</v>
      </c>
      <c r="AW275" s="15" t="s">
        <v>30</v>
      </c>
      <c r="AX275" s="15" t="s">
        <v>82</v>
      </c>
      <c r="AY275" s="264" t="s">
        <v>146</v>
      </c>
    </row>
    <row r="276" s="2" customFormat="1" ht="33" customHeight="1">
      <c r="A276" s="39"/>
      <c r="B276" s="40"/>
      <c r="C276" s="219" t="s">
        <v>247</v>
      </c>
      <c r="D276" s="219" t="s">
        <v>148</v>
      </c>
      <c r="E276" s="220" t="s">
        <v>614</v>
      </c>
      <c r="F276" s="221" t="s">
        <v>615</v>
      </c>
      <c r="G276" s="222" t="s">
        <v>155</v>
      </c>
      <c r="H276" s="223">
        <v>1.351</v>
      </c>
      <c r="I276" s="224"/>
      <c r="J276" s="225">
        <f>ROUND(I276*H276,2)</f>
        <v>0</v>
      </c>
      <c r="K276" s="221" t="s">
        <v>33</v>
      </c>
      <c r="L276" s="45"/>
      <c r="M276" s="226" t="s">
        <v>1</v>
      </c>
      <c r="N276" s="227" t="s">
        <v>39</v>
      </c>
      <c r="O276" s="92"/>
      <c r="P276" s="228">
        <f>O276*H276</f>
        <v>0</v>
      </c>
      <c r="Q276" s="228">
        <v>0</v>
      </c>
      <c r="R276" s="228">
        <f>Q276*H276</f>
        <v>0</v>
      </c>
      <c r="S276" s="228">
        <v>0</v>
      </c>
      <c r="T276" s="229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0" t="s">
        <v>152</v>
      </c>
      <c r="AT276" s="230" t="s">
        <v>148</v>
      </c>
      <c r="AU276" s="230" t="s">
        <v>84</v>
      </c>
      <c r="AY276" s="18" t="s">
        <v>146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8" t="s">
        <v>82</v>
      </c>
      <c r="BK276" s="231">
        <f>ROUND(I276*H276,2)</f>
        <v>0</v>
      </c>
      <c r="BL276" s="18" t="s">
        <v>152</v>
      </c>
      <c r="BM276" s="230" t="s">
        <v>329</v>
      </c>
    </row>
    <row r="277" s="13" customFormat="1">
      <c r="A277" s="13"/>
      <c r="B277" s="232"/>
      <c r="C277" s="233"/>
      <c r="D277" s="234" t="s">
        <v>156</v>
      </c>
      <c r="E277" s="235" t="s">
        <v>1</v>
      </c>
      <c r="F277" s="236" t="s">
        <v>616</v>
      </c>
      <c r="G277" s="233"/>
      <c r="H277" s="235" t="s">
        <v>1</v>
      </c>
      <c r="I277" s="237"/>
      <c r="J277" s="233"/>
      <c r="K277" s="233"/>
      <c r="L277" s="238"/>
      <c r="M277" s="239"/>
      <c r="N277" s="240"/>
      <c r="O277" s="240"/>
      <c r="P277" s="240"/>
      <c r="Q277" s="240"/>
      <c r="R277" s="240"/>
      <c r="S277" s="240"/>
      <c r="T277" s="241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2" t="s">
        <v>156</v>
      </c>
      <c r="AU277" s="242" t="s">
        <v>84</v>
      </c>
      <c r="AV277" s="13" t="s">
        <v>82</v>
      </c>
      <c r="AW277" s="13" t="s">
        <v>30</v>
      </c>
      <c r="AX277" s="13" t="s">
        <v>74</v>
      </c>
      <c r="AY277" s="242" t="s">
        <v>146</v>
      </c>
    </row>
    <row r="278" s="14" customFormat="1">
      <c r="A278" s="14"/>
      <c r="B278" s="243"/>
      <c r="C278" s="244"/>
      <c r="D278" s="234" t="s">
        <v>156</v>
      </c>
      <c r="E278" s="245" t="s">
        <v>1</v>
      </c>
      <c r="F278" s="246" t="s">
        <v>617</v>
      </c>
      <c r="G278" s="244"/>
      <c r="H278" s="247">
        <v>1.351</v>
      </c>
      <c r="I278" s="248"/>
      <c r="J278" s="244"/>
      <c r="K278" s="244"/>
      <c r="L278" s="249"/>
      <c r="M278" s="250"/>
      <c r="N278" s="251"/>
      <c r="O278" s="251"/>
      <c r="P278" s="251"/>
      <c r="Q278" s="251"/>
      <c r="R278" s="251"/>
      <c r="S278" s="251"/>
      <c r="T278" s="252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3" t="s">
        <v>156</v>
      </c>
      <c r="AU278" s="253" t="s">
        <v>84</v>
      </c>
      <c r="AV278" s="14" t="s">
        <v>84</v>
      </c>
      <c r="AW278" s="14" t="s">
        <v>30</v>
      </c>
      <c r="AX278" s="14" t="s">
        <v>74</v>
      </c>
      <c r="AY278" s="253" t="s">
        <v>146</v>
      </c>
    </row>
    <row r="279" s="15" customFormat="1">
      <c r="A279" s="15"/>
      <c r="B279" s="254"/>
      <c r="C279" s="255"/>
      <c r="D279" s="234" t="s">
        <v>156</v>
      </c>
      <c r="E279" s="256" t="s">
        <v>1</v>
      </c>
      <c r="F279" s="257" t="s">
        <v>160</v>
      </c>
      <c r="G279" s="255"/>
      <c r="H279" s="258">
        <v>1.351</v>
      </c>
      <c r="I279" s="259"/>
      <c r="J279" s="255"/>
      <c r="K279" s="255"/>
      <c r="L279" s="260"/>
      <c r="M279" s="261"/>
      <c r="N279" s="262"/>
      <c r="O279" s="262"/>
      <c r="P279" s="262"/>
      <c r="Q279" s="262"/>
      <c r="R279" s="262"/>
      <c r="S279" s="262"/>
      <c r="T279" s="263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64" t="s">
        <v>156</v>
      </c>
      <c r="AU279" s="264" t="s">
        <v>84</v>
      </c>
      <c r="AV279" s="15" t="s">
        <v>152</v>
      </c>
      <c r="AW279" s="15" t="s">
        <v>30</v>
      </c>
      <c r="AX279" s="15" t="s">
        <v>82</v>
      </c>
      <c r="AY279" s="264" t="s">
        <v>146</v>
      </c>
    </row>
    <row r="280" s="2" customFormat="1" ht="24.15" customHeight="1">
      <c r="A280" s="39"/>
      <c r="B280" s="40"/>
      <c r="C280" s="219" t="s">
        <v>330</v>
      </c>
      <c r="D280" s="219" t="s">
        <v>148</v>
      </c>
      <c r="E280" s="220" t="s">
        <v>618</v>
      </c>
      <c r="F280" s="221" t="s">
        <v>619</v>
      </c>
      <c r="G280" s="222" t="s">
        <v>155</v>
      </c>
      <c r="H280" s="223">
        <v>0.86399999999999999</v>
      </c>
      <c r="I280" s="224"/>
      <c r="J280" s="225">
        <f>ROUND(I280*H280,2)</f>
        <v>0</v>
      </c>
      <c r="K280" s="221" t="s">
        <v>33</v>
      </c>
      <c r="L280" s="45"/>
      <c r="M280" s="226" t="s">
        <v>1</v>
      </c>
      <c r="N280" s="227" t="s">
        <v>39</v>
      </c>
      <c r="O280" s="92"/>
      <c r="P280" s="228">
        <f>O280*H280</f>
        <v>0</v>
      </c>
      <c r="Q280" s="228">
        <v>0</v>
      </c>
      <c r="R280" s="228">
        <f>Q280*H280</f>
        <v>0</v>
      </c>
      <c r="S280" s="228">
        <v>0</v>
      </c>
      <c r="T280" s="229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0" t="s">
        <v>152</v>
      </c>
      <c r="AT280" s="230" t="s">
        <v>148</v>
      </c>
      <c r="AU280" s="230" t="s">
        <v>84</v>
      </c>
      <c r="AY280" s="18" t="s">
        <v>146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8" t="s">
        <v>82</v>
      </c>
      <c r="BK280" s="231">
        <f>ROUND(I280*H280,2)</f>
        <v>0</v>
      </c>
      <c r="BL280" s="18" t="s">
        <v>152</v>
      </c>
      <c r="BM280" s="230" t="s">
        <v>333</v>
      </c>
    </row>
    <row r="281" s="13" customFormat="1">
      <c r="A281" s="13"/>
      <c r="B281" s="232"/>
      <c r="C281" s="233"/>
      <c r="D281" s="234" t="s">
        <v>156</v>
      </c>
      <c r="E281" s="235" t="s">
        <v>1</v>
      </c>
      <c r="F281" s="236" t="s">
        <v>620</v>
      </c>
      <c r="G281" s="233"/>
      <c r="H281" s="235" t="s">
        <v>1</v>
      </c>
      <c r="I281" s="237"/>
      <c r="J281" s="233"/>
      <c r="K281" s="233"/>
      <c r="L281" s="238"/>
      <c r="M281" s="239"/>
      <c r="N281" s="240"/>
      <c r="O281" s="240"/>
      <c r="P281" s="240"/>
      <c r="Q281" s="240"/>
      <c r="R281" s="240"/>
      <c r="S281" s="240"/>
      <c r="T281" s="24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2" t="s">
        <v>156</v>
      </c>
      <c r="AU281" s="242" t="s">
        <v>84</v>
      </c>
      <c r="AV281" s="13" t="s">
        <v>82</v>
      </c>
      <c r="AW281" s="13" t="s">
        <v>30</v>
      </c>
      <c r="AX281" s="13" t="s">
        <v>74</v>
      </c>
      <c r="AY281" s="242" t="s">
        <v>146</v>
      </c>
    </row>
    <row r="282" s="14" customFormat="1">
      <c r="A282" s="14"/>
      <c r="B282" s="243"/>
      <c r="C282" s="244"/>
      <c r="D282" s="234" t="s">
        <v>156</v>
      </c>
      <c r="E282" s="245" t="s">
        <v>1</v>
      </c>
      <c r="F282" s="246" t="s">
        <v>621</v>
      </c>
      <c r="G282" s="244"/>
      <c r="H282" s="247">
        <v>0.432</v>
      </c>
      <c r="I282" s="248"/>
      <c r="J282" s="244"/>
      <c r="K282" s="244"/>
      <c r="L282" s="249"/>
      <c r="M282" s="250"/>
      <c r="N282" s="251"/>
      <c r="O282" s="251"/>
      <c r="P282" s="251"/>
      <c r="Q282" s="251"/>
      <c r="R282" s="251"/>
      <c r="S282" s="251"/>
      <c r="T282" s="252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3" t="s">
        <v>156</v>
      </c>
      <c r="AU282" s="253" t="s">
        <v>84</v>
      </c>
      <c r="AV282" s="14" t="s">
        <v>84</v>
      </c>
      <c r="AW282" s="14" t="s">
        <v>30</v>
      </c>
      <c r="AX282" s="14" t="s">
        <v>74</v>
      </c>
      <c r="AY282" s="253" t="s">
        <v>146</v>
      </c>
    </row>
    <row r="283" s="14" customFormat="1">
      <c r="A283" s="14"/>
      <c r="B283" s="243"/>
      <c r="C283" s="244"/>
      <c r="D283" s="234" t="s">
        <v>156</v>
      </c>
      <c r="E283" s="245" t="s">
        <v>1</v>
      </c>
      <c r="F283" s="246" t="s">
        <v>622</v>
      </c>
      <c r="G283" s="244"/>
      <c r="H283" s="247">
        <v>0.432</v>
      </c>
      <c r="I283" s="248"/>
      <c r="J283" s="244"/>
      <c r="K283" s="244"/>
      <c r="L283" s="249"/>
      <c r="M283" s="250"/>
      <c r="N283" s="251"/>
      <c r="O283" s="251"/>
      <c r="P283" s="251"/>
      <c r="Q283" s="251"/>
      <c r="R283" s="251"/>
      <c r="S283" s="251"/>
      <c r="T283" s="252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3" t="s">
        <v>156</v>
      </c>
      <c r="AU283" s="253" t="s">
        <v>84</v>
      </c>
      <c r="AV283" s="14" t="s">
        <v>84</v>
      </c>
      <c r="AW283" s="14" t="s">
        <v>30</v>
      </c>
      <c r="AX283" s="14" t="s">
        <v>74</v>
      </c>
      <c r="AY283" s="253" t="s">
        <v>146</v>
      </c>
    </row>
    <row r="284" s="15" customFormat="1">
      <c r="A284" s="15"/>
      <c r="B284" s="254"/>
      <c r="C284" s="255"/>
      <c r="D284" s="234" t="s">
        <v>156</v>
      </c>
      <c r="E284" s="256" t="s">
        <v>1</v>
      </c>
      <c r="F284" s="257" t="s">
        <v>160</v>
      </c>
      <c r="G284" s="255"/>
      <c r="H284" s="258">
        <v>0.86399999999999999</v>
      </c>
      <c r="I284" s="259"/>
      <c r="J284" s="255"/>
      <c r="K284" s="255"/>
      <c r="L284" s="260"/>
      <c r="M284" s="261"/>
      <c r="N284" s="262"/>
      <c r="O284" s="262"/>
      <c r="P284" s="262"/>
      <c r="Q284" s="262"/>
      <c r="R284" s="262"/>
      <c r="S284" s="262"/>
      <c r="T284" s="263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64" t="s">
        <v>156</v>
      </c>
      <c r="AU284" s="264" t="s">
        <v>84</v>
      </c>
      <c r="AV284" s="15" t="s">
        <v>152</v>
      </c>
      <c r="AW284" s="15" t="s">
        <v>30</v>
      </c>
      <c r="AX284" s="15" t="s">
        <v>82</v>
      </c>
      <c r="AY284" s="264" t="s">
        <v>146</v>
      </c>
    </row>
    <row r="285" s="2" customFormat="1" ht="24.15" customHeight="1">
      <c r="A285" s="39"/>
      <c r="B285" s="40"/>
      <c r="C285" s="219" t="s">
        <v>250</v>
      </c>
      <c r="D285" s="219" t="s">
        <v>148</v>
      </c>
      <c r="E285" s="220" t="s">
        <v>623</v>
      </c>
      <c r="F285" s="221" t="s">
        <v>624</v>
      </c>
      <c r="G285" s="222" t="s">
        <v>155</v>
      </c>
      <c r="H285" s="223">
        <v>1.351</v>
      </c>
      <c r="I285" s="224"/>
      <c r="J285" s="225">
        <f>ROUND(I285*H285,2)</f>
        <v>0</v>
      </c>
      <c r="K285" s="221" t="s">
        <v>33</v>
      </c>
      <c r="L285" s="45"/>
      <c r="M285" s="226" t="s">
        <v>1</v>
      </c>
      <c r="N285" s="227" t="s">
        <v>39</v>
      </c>
      <c r="O285" s="92"/>
      <c r="P285" s="228">
        <f>O285*H285</f>
        <v>0</v>
      </c>
      <c r="Q285" s="228">
        <v>0</v>
      </c>
      <c r="R285" s="228">
        <f>Q285*H285</f>
        <v>0</v>
      </c>
      <c r="S285" s="228">
        <v>0</v>
      </c>
      <c r="T285" s="229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0" t="s">
        <v>152</v>
      </c>
      <c r="AT285" s="230" t="s">
        <v>148</v>
      </c>
      <c r="AU285" s="230" t="s">
        <v>84</v>
      </c>
      <c r="AY285" s="18" t="s">
        <v>146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8" t="s">
        <v>82</v>
      </c>
      <c r="BK285" s="231">
        <f>ROUND(I285*H285,2)</f>
        <v>0</v>
      </c>
      <c r="BL285" s="18" t="s">
        <v>152</v>
      </c>
      <c r="BM285" s="230" t="s">
        <v>336</v>
      </c>
    </row>
    <row r="286" s="2" customFormat="1" ht="33" customHeight="1">
      <c r="A286" s="39"/>
      <c r="B286" s="40"/>
      <c r="C286" s="219" t="s">
        <v>337</v>
      </c>
      <c r="D286" s="219" t="s">
        <v>148</v>
      </c>
      <c r="E286" s="220" t="s">
        <v>625</v>
      </c>
      <c r="F286" s="221" t="s">
        <v>626</v>
      </c>
      <c r="G286" s="222" t="s">
        <v>155</v>
      </c>
      <c r="H286" s="223">
        <v>0.432</v>
      </c>
      <c r="I286" s="224"/>
      <c r="J286" s="225">
        <f>ROUND(I286*H286,2)</f>
        <v>0</v>
      </c>
      <c r="K286" s="221" t="s">
        <v>33</v>
      </c>
      <c r="L286" s="45"/>
      <c r="M286" s="226" t="s">
        <v>1</v>
      </c>
      <c r="N286" s="227" t="s">
        <v>39</v>
      </c>
      <c r="O286" s="92"/>
      <c r="P286" s="228">
        <f>O286*H286</f>
        <v>0</v>
      </c>
      <c r="Q286" s="228">
        <v>0</v>
      </c>
      <c r="R286" s="228">
        <f>Q286*H286</f>
        <v>0</v>
      </c>
      <c r="S286" s="228">
        <v>0</v>
      </c>
      <c r="T286" s="229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0" t="s">
        <v>152</v>
      </c>
      <c r="AT286" s="230" t="s">
        <v>148</v>
      </c>
      <c r="AU286" s="230" t="s">
        <v>84</v>
      </c>
      <c r="AY286" s="18" t="s">
        <v>146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18" t="s">
        <v>82</v>
      </c>
      <c r="BK286" s="231">
        <f>ROUND(I286*H286,2)</f>
        <v>0</v>
      </c>
      <c r="BL286" s="18" t="s">
        <v>152</v>
      </c>
      <c r="BM286" s="230" t="s">
        <v>340</v>
      </c>
    </row>
    <row r="287" s="13" customFormat="1">
      <c r="A287" s="13"/>
      <c r="B287" s="232"/>
      <c r="C287" s="233"/>
      <c r="D287" s="234" t="s">
        <v>156</v>
      </c>
      <c r="E287" s="235" t="s">
        <v>1</v>
      </c>
      <c r="F287" s="236" t="s">
        <v>620</v>
      </c>
      <c r="G287" s="233"/>
      <c r="H287" s="235" t="s">
        <v>1</v>
      </c>
      <c r="I287" s="237"/>
      <c r="J287" s="233"/>
      <c r="K287" s="233"/>
      <c r="L287" s="238"/>
      <c r="M287" s="239"/>
      <c r="N287" s="240"/>
      <c r="O287" s="240"/>
      <c r="P287" s="240"/>
      <c r="Q287" s="240"/>
      <c r="R287" s="240"/>
      <c r="S287" s="240"/>
      <c r="T287" s="241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2" t="s">
        <v>156</v>
      </c>
      <c r="AU287" s="242" t="s">
        <v>84</v>
      </c>
      <c r="AV287" s="13" t="s">
        <v>82</v>
      </c>
      <c r="AW287" s="13" t="s">
        <v>30</v>
      </c>
      <c r="AX287" s="13" t="s">
        <v>74</v>
      </c>
      <c r="AY287" s="242" t="s">
        <v>146</v>
      </c>
    </row>
    <row r="288" s="14" customFormat="1">
      <c r="A288" s="14"/>
      <c r="B288" s="243"/>
      <c r="C288" s="244"/>
      <c r="D288" s="234" t="s">
        <v>156</v>
      </c>
      <c r="E288" s="245" t="s">
        <v>1</v>
      </c>
      <c r="F288" s="246" t="s">
        <v>621</v>
      </c>
      <c r="G288" s="244"/>
      <c r="H288" s="247">
        <v>0.432</v>
      </c>
      <c r="I288" s="248"/>
      <c r="J288" s="244"/>
      <c r="K288" s="244"/>
      <c r="L288" s="249"/>
      <c r="M288" s="250"/>
      <c r="N288" s="251"/>
      <c r="O288" s="251"/>
      <c r="P288" s="251"/>
      <c r="Q288" s="251"/>
      <c r="R288" s="251"/>
      <c r="S288" s="251"/>
      <c r="T288" s="252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3" t="s">
        <v>156</v>
      </c>
      <c r="AU288" s="253" t="s">
        <v>84</v>
      </c>
      <c r="AV288" s="14" t="s">
        <v>84</v>
      </c>
      <c r="AW288" s="14" t="s">
        <v>30</v>
      </c>
      <c r="AX288" s="14" t="s">
        <v>74</v>
      </c>
      <c r="AY288" s="253" t="s">
        <v>146</v>
      </c>
    </row>
    <row r="289" s="15" customFormat="1">
      <c r="A289" s="15"/>
      <c r="B289" s="254"/>
      <c r="C289" s="255"/>
      <c r="D289" s="234" t="s">
        <v>156</v>
      </c>
      <c r="E289" s="256" t="s">
        <v>1</v>
      </c>
      <c r="F289" s="257" t="s">
        <v>160</v>
      </c>
      <c r="G289" s="255"/>
      <c r="H289" s="258">
        <v>0.432</v>
      </c>
      <c r="I289" s="259"/>
      <c r="J289" s="255"/>
      <c r="K289" s="255"/>
      <c r="L289" s="260"/>
      <c r="M289" s="261"/>
      <c r="N289" s="262"/>
      <c r="O289" s="262"/>
      <c r="P289" s="262"/>
      <c r="Q289" s="262"/>
      <c r="R289" s="262"/>
      <c r="S289" s="262"/>
      <c r="T289" s="263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64" t="s">
        <v>156</v>
      </c>
      <c r="AU289" s="264" t="s">
        <v>84</v>
      </c>
      <c r="AV289" s="15" t="s">
        <v>152</v>
      </c>
      <c r="AW289" s="15" t="s">
        <v>30</v>
      </c>
      <c r="AX289" s="15" t="s">
        <v>82</v>
      </c>
      <c r="AY289" s="264" t="s">
        <v>146</v>
      </c>
    </row>
    <row r="290" s="2" customFormat="1" ht="16.5" customHeight="1">
      <c r="A290" s="39"/>
      <c r="B290" s="40"/>
      <c r="C290" s="219" t="s">
        <v>256</v>
      </c>
      <c r="D290" s="219" t="s">
        <v>148</v>
      </c>
      <c r="E290" s="220" t="s">
        <v>627</v>
      </c>
      <c r="F290" s="221" t="s">
        <v>628</v>
      </c>
      <c r="G290" s="222" t="s">
        <v>185</v>
      </c>
      <c r="H290" s="223">
        <v>0.021000000000000001</v>
      </c>
      <c r="I290" s="224"/>
      <c r="J290" s="225">
        <f>ROUND(I290*H290,2)</f>
        <v>0</v>
      </c>
      <c r="K290" s="221" t="s">
        <v>33</v>
      </c>
      <c r="L290" s="45"/>
      <c r="M290" s="226" t="s">
        <v>1</v>
      </c>
      <c r="N290" s="227" t="s">
        <v>39</v>
      </c>
      <c r="O290" s="92"/>
      <c r="P290" s="228">
        <f>O290*H290</f>
        <v>0</v>
      </c>
      <c r="Q290" s="228">
        <v>0</v>
      </c>
      <c r="R290" s="228">
        <f>Q290*H290</f>
        <v>0</v>
      </c>
      <c r="S290" s="228">
        <v>0</v>
      </c>
      <c r="T290" s="229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0" t="s">
        <v>152</v>
      </c>
      <c r="AT290" s="230" t="s">
        <v>148</v>
      </c>
      <c r="AU290" s="230" t="s">
        <v>84</v>
      </c>
      <c r="AY290" s="18" t="s">
        <v>146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8" t="s">
        <v>82</v>
      </c>
      <c r="BK290" s="231">
        <f>ROUND(I290*H290,2)</f>
        <v>0</v>
      </c>
      <c r="BL290" s="18" t="s">
        <v>152</v>
      </c>
      <c r="BM290" s="230" t="s">
        <v>343</v>
      </c>
    </row>
    <row r="291" s="13" customFormat="1">
      <c r="A291" s="13"/>
      <c r="B291" s="232"/>
      <c r="C291" s="233"/>
      <c r="D291" s="234" t="s">
        <v>156</v>
      </c>
      <c r="E291" s="235" t="s">
        <v>1</v>
      </c>
      <c r="F291" s="236" t="s">
        <v>620</v>
      </c>
      <c r="G291" s="233"/>
      <c r="H291" s="235" t="s">
        <v>1</v>
      </c>
      <c r="I291" s="237"/>
      <c r="J291" s="233"/>
      <c r="K291" s="233"/>
      <c r="L291" s="238"/>
      <c r="M291" s="239"/>
      <c r="N291" s="240"/>
      <c r="O291" s="240"/>
      <c r="P291" s="240"/>
      <c r="Q291" s="240"/>
      <c r="R291" s="240"/>
      <c r="S291" s="240"/>
      <c r="T291" s="241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2" t="s">
        <v>156</v>
      </c>
      <c r="AU291" s="242" t="s">
        <v>84</v>
      </c>
      <c r="AV291" s="13" t="s">
        <v>82</v>
      </c>
      <c r="AW291" s="13" t="s">
        <v>30</v>
      </c>
      <c r="AX291" s="13" t="s">
        <v>74</v>
      </c>
      <c r="AY291" s="242" t="s">
        <v>146</v>
      </c>
    </row>
    <row r="292" s="14" customFormat="1">
      <c r="A292" s="14"/>
      <c r="B292" s="243"/>
      <c r="C292" s="244"/>
      <c r="D292" s="234" t="s">
        <v>156</v>
      </c>
      <c r="E292" s="245" t="s">
        <v>1</v>
      </c>
      <c r="F292" s="246" t="s">
        <v>629</v>
      </c>
      <c r="G292" s="244"/>
      <c r="H292" s="247">
        <v>0.021000000000000001</v>
      </c>
      <c r="I292" s="248"/>
      <c r="J292" s="244"/>
      <c r="K292" s="244"/>
      <c r="L292" s="249"/>
      <c r="M292" s="250"/>
      <c r="N292" s="251"/>
      <c r="O292" s="251"/>
      <c r="P292" s="251"/>
      <c r="Q292" s="251"/>
      <c r="R292" s="251"/>
      <c r="S292" s="251"/>
      <c r="T292" s="252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3" t="s">
        <v>156</v>
      </c>
      <c r="AU292" s="253" t="s">
        <v>84</v>
      </c>
      <c r="AV292" s="14" t="s">
        <v>84</v>
      </c>
      <c r="AW292" s="14" t="s">
        <v>30</v>
      </c>
      <c r="AX292" s="14" t="s">
        <v>74</v>
      </c>
      <c r="AY292" s="253" t="s">
        <v>146</v>
      </c>
    </row>
    <row r="293" s="15" customFormat="1">
      <c r="A293" s="15"/>
      <c r="B293" s="254"/>
      <c r="C293" s="255"/>
      <c r="D293" s="234" t="s">
        <v>156</v>
      </c>
      <c r="E293" s="256" t="s">
        <v>1</v>
      </c>
      <c r="F293" s="257" t="s">
        <v>160</v>
      </c>
      <c r="G293" s="255"/>
      <c r="H293" s="258">
        <v>0.021000000000000001</v>
      </c>
      <c r="I293" s="259"/>
      <c r="J293" s="255"/>
      <c r="K293" s="255"/>
      <c r="L293" s="260"/>
      <c r="M293" s="261"/>
      <c r="N293" s="262"/>
      <c r="O293" s="262"/>
      <c r="P293" s="262"/>
      <c r="Q293" s="262"/>
      <c r="R293" s="262"/>
      <c r="S293" s="262"/>
      <c r="T293" s="263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64" t="s">
        <v>156</v>
      </c>
      <c r="AU293" s="264" t="s">
        <v>84</v>
      </c>
      <c r="AV293" s="15" t="s">
        <v>152</v>
      </c>
      <c r="AW293" s="15" t="s">
        <v>30</v>
      </c>
      <c r="AX293" s="15" t="s">
        <v>82</v>
      </c>
      <c r="AY293" s="264" t="s">
        <v>146</v>
      </c>
    </row>
    <row r="294" s="2" customFormat="1" ht="24.15" customHeight="1">
      <c r="A294" s="39"/>
      <c r="B294" s="40"/>
      <c r="C294" s="219" t="s">
        <v>345</v>
      </c>
      <c r="D294" s="219" t="s">
        <v>148</v>
      </c>
      <c r="E294" s="220" t="s">
        <v>630</v>
      </c>
      <c r="F294" s="221" t="s">
        <v>631</v>
      </c>
      <c r="G294" s="222" t="s">
        <v>218</v>
      </c>
      <c r="H294" s="223">
        <v>0.40500000000000003</v>
      </c>
      <c r="I294" s="224"/>
      <c r="J294" s="225">
        <f>ROUND(I294*H294,2)</f>
        <v>0</v>
      </c>
      <c r="K294" s="221" t="s">
        <v>33</v>
      </c>
      <c r="L294" s="45"/>
      <c r="M294" s="226" t="s">
        <v>1</v>
      </c>
      <c r="N294" s="227" t="s">
        <v>39</v>
      </c>
      <c r="O294" s="92"/>
      <c r="P294" s="228">
        <f>O294*H294</f>
        <v>0</v>
      </c>
      <c r="Q294" s="228">
        <v>0</v>
      </c>
      <c r="R294" s="228">
        <f>Q294*H294</f>
        <v>0</v>
      </c>
      <c r="S294" s="228">
        <v>0</v>
      </c>
      <c r="T294" s="229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0" t="s">
        <v>152</v>
      </c>
      <c r="AT294" s="230" t="s">
        <v>148</v>
      </c>
      <c r="AU294" s="230" t="s">
        <v>84</v>
      </c>
      <c r="AY294" s="18" t="s">
        <v>146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18" t="s">
        <v>82</v>
      </c>
      <c r="BK294" s="231">
        <f>ROUND(I294*H294,2)</f>
        <v>0</v>
      </c>
      <c r="BL294" s="18" t="s">
        <v>152</v>
      </c>
      <c r="BM294" s="230" t="s">
        <v>348</v>
      </c>
    </row>
    <row r="295" s="14" customFormat="1">
      <c r="A295" s="14"/>
      <c r="B295" s="243"/>
      <c r="C295" s="244"/>
      <c r="D295" s="234" t="s">
        <v>156</v>
      </c>
      <c r="E295" s="245" t="s">
        <v>1</v>
      </c>
      <c r="F295" s="246" t="s">
        <v>632</v>
      </c>
      <c r="G295" s="244"/>
      <c r="H295" s="247">
        <v>0.40500000000000003</v>
      </c>
      <c r="I295" s="248"/>
      <c r="J295" s="244"/>
      <c r="K295" s="244"/>
      <c r="L295" s="249"/>
      <c r="M295" s="250"/>
      <c r="N295" s="251"/>
      <c r="O295" s="251"/>
      <c r="P295" s="251"/>
      <c r="Q295" s="251"/>
      <c r="R295" s="251"/>
      <c r="S295" s="251"/>
      <c r="T295" s="252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3" t="s">
        <v>156</v>
      </c>
      <c r="AU295" s="253" t="s">
        <v>84</v>
      </c>
      <c r="AV295" s="14" t="s">
        <v>84</v>
      </c>
      <c r="AW295" s="14" t="s">
        <v>30</v>
      </c>
      <c r="AX295" s="14" t="s">
        <v>74</v>
      </c>
      <c r="AY295" s="253" t="s">
        <v>146</v>
      </c>
    </row>
    <row r="296" s="15" customFormat="1">
      <c r="A296" s="15"/>
      <c r="B296" s="254"/>
      <c r="C296" s="255"/>
      <c r="D296" s="234" t="s">
        <v>156</v>
      </c>
      <c r="E296" s="256" t="s">
        <v>1</v>
      </c>
      <c r="F296" s="257" t="s">
        <v>160</v>
      </c>
      <c r="G296" s="255"/>
      <c r="H296" s="258">
        <v>0.40500000000000003</v>
      </c>
      <c r="I296" s="259"/>
      <c r="J296" s="255"/>
      <c r="K296" s="255"/>
      <c r="L296" s="260"/>
      <c r="M296" s="261"/>
      <c r="N296" s="262"/>
      <c r="O296" s="262"/>
      <c r="P296" s="262"/>
      <c r="Q296" s="262"/>
      <c r="R296" s="262"/>
      <c r="S296" s="262"/>
      <c r="T296" s="263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64" t="s">
        <v>156</v>
      </c>
      <c r="AU296" s="264" t="s">
        <v>84</v>
      </c>
      <c r="AV296" s="15" t="s">
        <v>152</v>
      </c>
      <c r="AW296" s="15" t="s">
        <v>30</v>
      </c>
      <c r="AX296" s="15" t="s">
        <v>82</v>
      </c>
      <c r="AY296" s="264" t="s">
        <v>146</v>
      </c>
    </row>
    <row r="297" s="2" customFormat="1" ht="33" customHeight="1">
      <c r="A297" s="39"/>
      <c r="B297" s="40"/>
      <c r="C297" s="219" t="s">
        <v>260</v>
      </c>
      <c r="D297" s="219" t="s">
        <v>148</v>
      </c>
      <c r="E297" s="220" t="s">
        <v>633</v>
      </c>
      <c r="F297" s="221" t="s">
        <v>634</v>
      </c>
      <c r="G297" s="222" t="s">
        <v>218</v>
      </c>
      <c r="H297" s="223">
        <v>19.300000000000001</v>
      </c>
      <c r="I297" s="224"/>
      <c r="J297" s="225">
        <f>ROUND(I297*H297,2)</f>
        <v>0</v>
      </c>
      <c r="K297" s="221" t="s">
        <v>33</v>
      </c>
      <c r="L297" s="45"/>
      <c r="M297" s="226" t="s">
        <v>1</v>
      </c>
      <c r="N297" s="227" t="s">
        <v>39</v>
      </c>
      <c r="O297" s="92"/>
      <c r="P297" s="228">
        <f>O297*H297</f>
        <v>0</v>
      </c>
      <c r="Q297" s="228">
        <v>0</v>
      </c>
      <c r="R297" s="228">
        <f>Q297*H297</f>
        <v>0</v>
      </c>
      <c r="S297" s="228">
        <v>0</v>
      </c>
      <c r="T297" s="229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0" t="s">
        <v>152</v>
      </c>
      <c r="AT297" s="230" t="s">
        <v>148</v>
      </c>
      <c r="AU297" s="230" t="s">
        <v>84</v>
      </c>
      <c r="AY297" s="18" t="s">
        <v>146</v>
      </c>
      <c r="BE297" s="231">
        <f>IF(N297="základní",J297,0)</f>
        <v>0</v>
      </c>
      <c r="BF297" s="231">
        <f>IF(N297="snížená",J297,0)</f>
        <v>0</v>
      </c>
      <c r="BG297" s="231">
        <f>IF(N297="zákl. přenesená",J297,0)</f>
        <v>0</v>
      </c>
      <c r="BH297" s="231">
        <f>IF(N297="sníž. přenesená",J297,0)</f>
        <v>0</v>
      </c>
      <c r="BI297" s="231">
        <f>IF(N297="nulová",J297,0)</f>
        <v>0</v>
      </c>
      <c r="BJ297" s="18" t="s">
        <v>82</v>
      </c>
      <c r="BK297" s="231">
        <f>ROUND(I297*H297,2)</f>
        <v>0</v>
      </c>
      <c r="BL297" s="18" t="s">
        <v>152</v>
      </c>
      <c r="BM297" s="230" t="s">
        <v>353</v>
      </c>
    </row>
    <row r="298" s="13" customFormat="1">
      <c r="A298" s="13"/>
      <c r="B298" s="232"/>
      <c r="C298" s="233"/>
      <c r="D298" s="234" t="s">
        <v>156</v>
      </c>
      <c r="E298" s="235" t="s">
        <v>1</v>
      </c>
      <c r="F298" s="236" t="s">
        <v>635</v>
      </c>
      <c r="G298" s="233"/>
      <c r="H298" s="235" t="s">
        <v>1</v>
      </c>
      <c r="I298" s="237"/>
      <c r="J298" s="233"/>
      <c r="K298" s="233"/>
      <c r="L298" s="238"/>
      <c r="M298" s="239"/>
      <c r="N298" s="240"/>
      <c r="O298" s="240"/>
      <c r="P298" s="240"/>
      <c r="Q298" s="240"/>
      <c r="R298" s="240"/>
      <c r="S298" s="240"/>
      <c r="T298" s="241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2" t="s">
        <v>156</v>
      </c>
      <c r="AU298" s="242" t="s">
        <v>84</v>
      </c>
      <c r="AV298" s="13" t="s">
        <v>82</v>
      </c>
      <c r="AW298" s="13" t="s">
        <v>30</v>
      </c>
      <c r="AX298" s="13" t="s">
        <v>74</v>
      </c>
      <c r="AY298" s="242" t="s">
        <v>146</v>
      </c>
    </row>
    <row r="299" s="14" customFormat="1">
      <c r="A299" s="14"/>
      <c r="B299" s="243"/>
      <c r="C299" s="244"/>
      <c r="D299" s="234" t="s">
        <v>156</v>
      </c>
      <c r="E299" s="245" t="s">
        <v>1</v>
      </c>
      <c r="F299" s="246" t="s">
        <v>636</v>
      </c>
      <c r="G299" s="244"/>
      <c r="H299" s="247">
        <v>19.300000000000001</v>
      </c>
      <c r="I299" s="248"/>
      <c r="J299" s="244"/>
      <c r="K299" s="244"/>
      <c r="L299" s="249"/>
      <c r="M299" s="250"/>
      <c r="N299" s="251"/>
      <c r="O299" s="251"/>
      <c r="P299" s="251"/>
      <c r="Q299" s="251"/>
      <c r="R299" s="251"/>
      <c r="S299" s="251"/>
      <c r="T299" s="252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3" t="s">
        <v>156</v>
      </c>
      <c r="AU299" s="253" t="s">
        <v>84</v>
      </c>
      <c r="AV299" s="14" t="s">
        <v>84</v>
      </c>
      <c r="AW299" s="14" t="s">
        <v>30</v>
      </c>
      <c r="AX299" s="14" t="s">
        <v>74</v>
      </c>
      <c r="AY299" s="253" t="s">
        <v>146</v>
      </c>
    </row>
    <row r="300" s="15" customFormat="1">
      <c r="A300" s="15"/>
      <c r="B300" s="254"/>
      <c r="C300" s="255"/>
      <c r="D300" s="234" t="s">
        <v>156</v>
      </c>
      <c r="E300" s="256" t="s">
        <v>1</v>
      </c>
      <c r="F300" s="257" t="s">
        <v>160</v>
      </c>
      <c r="G300" s="255"/>
      <c r="H300" s="258">
        <v>19.300000000000001</v>
      </c>
      <c r="I300" s="259"/>
      <c r="J300" s="255"/>
      <c r="K300" s="255"/>
      <c r="L300" s="260"/>
      <c r="M300" s="261"/>
      <c r="N300" s="262"/>
      <c r="O300" s="262"/>
      <c r="P300" s="262"/>
      <c r="Q300" s="262"/>
      <c r="R300" s="262"/>
      <c r="S300" s="262"/>
      <c r="T300" s="263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64" t="s">
        <v>156</v>
      </c>
      <c r="AU300" s="264" t="s">
        <v>84</v>
      </c>
      <c r="AV300" s="15" t="s">
        <v>152</v>
      </c>
      <c r="AW300" s="15" t="s">
        <v>30</v>
      </c>
      <c r="AX300" s="15" t="s">
        <v>82</v>
      </c>
      <c r="AY300" s="264" t="s">
        <v>146</v>
      </c>
    </row>
    <row r="301" s="12" customFormat="1" ht="22.8" customHeight="1">
      <c r="A301" s="12"/>
      <c r="B301" s="203"/>
      <c r="C301" s="204"/>
      <c r="D301" s="205" t="s">
        <v>73</v>
      </c>
      <c r="E301" s="217" t="s">
        <v>194</v>
      </c>
      <c r="F301" s="217" t="s">
        <v>344</v>
      </c>
      <c r="G301" s="204"/>
      <c r="H301" s="204"/>
      <c r="I301" s="207"/>
      <c r="J301" s="218">
        <f>BK301</f>
        <v>0</v>
      </c>
      <c r="K301" s="204"/>
      <c r="L301" s="209"/>
      <c r="M301" s="210"/>
      <c r="N301" s="211"/>
      <c r="O301" s="211"/>
      <c r="P301" s="212">
        <f>SUM(P302:P382)</f>
        <v>0</v>
      </c>
      <c r="Q301" s="211"/>
      <c r="R301" s="212">
        <f>SUM(R302:R382)</f>
        <v>0</v>
      </c>
      <c r="S301" s="211"/>
      <c r="T301" s="213">
        <f>SUM(T302:T382)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14" t="s">
        <v>82</v>
      </c>
      <c r="AT301" s="215" t="s">
        <v>73</v>
      </c>
      <c r="AU301" s="215" t="s">
        <v>82</v>
      </c>
      <c r="AY301" s="214" t="s">
        <v>146</v>
      </c>
      <c r="BK301" s="216">
        <f>SUM(BK302:BK382)</f>
        <v>0</v>
      </c>
    </row>
    <row r="302" s="2" customFormat="1" ht="16.5" customHeight="1">
      <c r="A302" s="39"/>
      <c r="B302" s="40"/>
      <c r="C302" s="219" t="s">
        <v>356</v>
      </c>
      <c r="D302" s="219" t="s">
        <v>148</v>
      </c>
      <c r="E302" s="220" t="s">
        <v>637</v>
      </c>
      <c r="F302" s="221" t="s">
        <v>638</v>
      </c>
      <c r="G302" s="222" t="s">
        <v>218</v>
      </c>
      <c r="H302" s="223">
        <v>19.300000000000001</v>
      </c>
      <c r="I302" s="224"/>
      <c r="J302" s="225">
        <f>ROUND(I302*H302,2)</f>
        <v>0</v>
      </c>
      <c r="K302" s="221" t="s">
        <v>33</v>
      </c>
      <c r="L302" s="45"/>
      <c r="M302" s="226" t="s">
        <v>1</v>
      </c>
      <c r="N302" s="227" t="s">
        <v>39</v>
      </c>
      <c r="O302" s="92"/>
      <c r="P302" s="228">
        <f>O302*H302</f>
        <v>0</v>
      </c>
      <c r="Q302" s="228">
        <v>0</v>
      </c>
      <c r="R302" s="228">
        <f>Q302*H302</f>
        <v>0</v>
      </c>
      <c r="S302" s="228">
        <v>0</v>
      </c>
      <c r="T302" s="229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0" t="s">
        <v>152</v>
      </c>
      <c r="AT302" s="230" t="s">
        <v>148</v>
      </c>
      <c r="AU302" s="230" t="s">
        <v>84</v>
      </c>
      <c r="AY302" s="18" t="s">
        <v>146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18" t="s">
        <v>82</v>
      </c>
      <c r="BK302" s="231">
        <f>ROUND(I302*H302,2)</f>
        <v>0</v>
      </c>
      <c r="BL302" s="18" t="s">
        <v>152</v>
      </c>
      <c r="BM302" s="230" t="s">
        <v>359</v>
      </c>
    </row>
    <row r="303" s="13" customFormat="1">
      <c r="A303" s="13"/>
      <c r="B303" s="232"/>
      <c r="C303" s="233"/>
      <c r="D303" s="234" t="s">
        <v>156</v>
      </c>
      <c r="E303" s="235" t="s">
        <v>1</v>
      </c>
      <c r="F303" s="236" t="s">
        <v>635</v>
      </c>
      <c r="G303" s="233"/>
      <c r="H303" s="235" t="s">
        <v>1</v>
      </c>
      <c r="I303" s="237"/>
      <c r="J303" s="233"/>
      <c r="K303" s="233"/>
      <c r="L303" s="238"/>
      <c r="M303" s="239"/>
      <c r="N303" s="240"/>
      <c r="O303" s="240"/>
      <c r="P303" s="240"/>
      <c r="Q303" s="240"/>
      <c r="R303" s="240"/>
      <c r="S303" s="240"/>
      <c r="T303" s="241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2" t="s">
        <v>156</v>
      </c>
      <c r="AU303" s="242" t="s">
        <v>84</v>
      </c>
      <c r="AV303" s="13" t="s">
        <v>82</v>
      </c>
      <c r="AW303" s="13" t="s">
        <v>30</v>
      </c>
      <c r="AX303" s="13" t="s">
        <v>74</v>
      </c>
      <c r="AY303" s="242" t="s">
        <v>146</v>
      </c>
    </row>
    <row r="304" s="14" customFormat="1">
      <c r="A304" s="14"/>
      <c r="B304" s="243"/>
      <c r="C304" s="244"/>
      <c r="D304" s="234" t="s">
        <v>156</v>
      </c>
      <c r="E304" s="245" t="s">
        <v>1</v>
      </c>
      <c r="F304" s="246" t="s">
        <v>636</v>
      </c>
      <c r="G304" s="244"/>
      <c r="H304" s="247">
        <v>19.300000000000001</v>
      </c>
      <c r="I304" s="248"/>
      <c r="J304" s="244"/>
      <c r="K304" s="244"/>
      <c r="L304" s="249"/>
      <c r="M304" s="250"/>
      <c r="N304" s="251"/>
      <c r="O304" s="251"/>
      <c r="P304" s="251"/>
      <c r="Q304" s="251"/>
      <c r="R304" s="251"/>
      <c r="S304" s="251"/>
      <c r="T304" s="252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3" t="s">
        <v>156</v>
      </c>
      <c r="AU304" s="253" t="s">
        <v>84</v>
      </c>
      <c r="AV304" s="14" t="s">
        <v>84</v>
      </c>
      <c r="AW304" s="14" t="s">
        <v>30</v>
      </c>
      <c r="AX304" s="14" t="s">
        <v>74</v>
      </c>
      <c r="AY304" s="253" t="s">
        <v>146</v>
      </c>
    </row>
    <row r="305" s="15" customFormat="1">
      <c r="A305" s="15"/>
      <c r="B305" s="254"/>
      <c r="C305" s="255"/>
      <c r="D305" s="234" t="s">
        <v>156</v>
      </c>
      <c r="E305" s="256" t="s">
        <v>1</v>
      </c>
      <c r="F305" s="257" t="s">
        <v>160</v>
      </c>
      <c r="G305" s="255"/>
      <c r="H305" s="258">
        <v>19.300000000000001</v>
      </c>
      <c r="I305" s="259"/>
      <c r="J305" s="255"/>
      <c r="K305" s="255"/>
      <c r="L305" s="260"/>
      <c r="M305" s="261"/>
      <c r="N305" s="262"/>
      <c r="O305" s="262"/>
      <c r="P305" s="262"/>
      <c r="Q305" s="262"/>
      <c r="R305" s="262"/>
      <c r="S305" s="262"/>
      <c r="T305" s="263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64" t="s">
        <v>156</v>
      </c>
      <c r="AU305" s="264" t="s">
        <v>84</v>
      </c>
      <c r="AV305" s="15" t="s">
        <v>152</v>
      </c>
      <c r="AW305" s="15" t="s">
        <v>30</v>
      </c>
      <c r="AX305" s="15" t="s">
        <v>82</v>
      </c>
      <c r="AY305" s="264" t="s">
        <v>146</v>
      </c>
    </row>
    <row r="306" s="2" customFormat="1" ht="24.15" customHeight="1">
      <c r="A306" s="39"/>
      <c r="B306" s="40"/>
      <c r="C306" s="219" t="s">
        <v>267</v>
      </c>
      <c r="D306" s="219" t="s">
        <v>148</v>
      </c>
      <c r="E306" s="220" t="s">
        <v>639</v>
      </c>
      <c r="F306" s="221" t="s">
        <v>640</v>
      </c>
      <c r="G306" s="222" t="s">
        <v>218</v>
      </c>
      <c r="H306" s="223">
        <v>0.81000000000000005</v>
      </c>
      <c r="I306" s="224"/>
      <c r="J306" s="225">
        <f>ROUND(I306*H306,2)</f>
        <v>0</v>
      </c>
      <c r="K306" s="221" t="s">
        <v>33</v>
      </c>
      <c r="L306" s="45"/>
      <c r="M306" s="226" t="s">
        <v>1</v>
      </c>
      <c r="N306" s="227" t="s">
        <v>39</v>
      </c>
      <c r="O306" s="92"/>
      <c r="P306" s="228">
        <f>O306*H306</f>
        <v>0</v>
      </c>
      <c r="Q306" s="228">
        <v>0</v>
      </c>
      <c r="R306" s="228">
        <f>Q306*H306</f>
        <v>0</v>
      </c>
      <c r="S306" s="228">
        <v>0</v>
      </c>
      <c r="T306" s="229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0" t="s">
        <v>152</v>
      </c>
      <c r="AT306" s="230" t="s">
        <v>148</v>
      </c>
      <c r="AU306" s="230" t="s">
        <v>84</v>
      </c>
      <c r="AY306" s="18" t="s">
        <v>146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18" t="s">
        <v>82</v>
      </c>
      <c r="BK306" s="231">
        <f>ROUND(I306*H306,2)</f>
        <v>0</v>
      </c>
      <c r="BL306" s="18" t="s">
        <v>152</v>
      </c>
      <c r="BM306" s="230" t="s">
        <v>362</v>
      </c>
    </row>
    <row r="307" s="13" customFormat="1">
      <c r="A307" s="13"/>
      <c r="B307" s="232"/>
      <c r="C307" s="233"/>
      <c r="D307" s="234" t="s">
        <v>156</v>
      </c>
      <c r="E307" s="235" t="s">
        <v>1</v>
      </c>
      <c r="F307" s="236" t="s">
        <v>571</v>
      </c>
      <c r="G307" s="233"/>
      <c r="H307" s="235" t="s">
        <v>1</v>
      </c>
      <c r="I307" s="237"/>
      <c r="J307" s="233"/>
      <c r="K307" s="233"/>
      <c r="L307" s="238"/>
      <c r="M307" s="239"/>
      <c r="N307" s="240"/>
      <c r="O307" s="240"/>
      <c r="P307" s="240"/>
      <c r="Q307" s="240"/>
      <c r="R307" s="240"/>
      <c r="S307" s="240"/>
      <c r="T307" s="241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2" t="s">
        <v>156</v>
      </c>
      <c r="AU307" s="242" t="s">
        <v>84</v>
      </c>
      <c r="AV307" s="13" t="s">
        <v>82</v>
      </c>
      <c r="AW307" s="13" t="s">
        <v>30</v>
      </c>
      <c r="AX307" s="13" t="s">
        <v>74</v>
      </c>
      <c r="AY307" s="242" t="s">
        <v>146</v>
      </c>
    </row>
    <row r="308" s="14" customFormat="1">
      <c r="A308" s="14"/>
      <c r="B308" s="243"/>
      <c r="C308" s="244"/>
      <c r="D308" s="234" t="s">
        <v>156</v>
      </c>
      <c r="E308" s="245" t="s">
        <v>1</v>
      </c>
      <c r="F308" s="246" t="s">
        <v>641</v>
      </c>
      <c r="G308" s="244"/>
      <c r="H308" s="247">
        <v>0.81000000000000005</v>
      </c>
      <c r="I308" s="248"/>
      <c r="J308" s="244"/>
      <c r="K308" s="244"/>
      <c r="L308" s="249"/>
      <c r="M308" s="250"/>
      <c r="N308" s="251"/>
      <c r="O308" s="251"/>
      <c r="P308" s="251"/>
      <c r="Q308" s="251"/>
      <c r="R308" s="251"/>
      <c r="S308" s="251"/>
      <c r="T308" s="252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3" t="s">
        <v>156</v>
      </c>
      <c r="AU308" s="253" t="s">
        <v>84</v>
      </c>
      <c r="AV308" s="14" t="s">
        <v>84</v>
      </c>
      <c r="AW308" s="14" t="s">
        <v>30</v>
      </c>
      <c r="AX308" s="14" t="s">
        <v>74</v>
      </c>
      <c r="AY308" s="253" t="s">
        <v>146</v>
      </c>
    </row>
    <row r="309" s="15" customFormat="1">
      <c r="A309" s="15"/>
      <c r="B309" s="254"/>
      <c r="C309" s="255"/>
      <c r="D309" s="234" t="s">
        <v>156</v>
      </c>
      <c r="E309" s="256" t="s">
        <v>1</v>
      </c>
      <c r="F309" s="257" t="s">
        <v>160</v>
      </c>
      <c r="G309" s="255"/>
      <c r="H309" s="258">
        <v>0.81000000000000005</v>
      </c>
      <c r="I309" s="259"/>
      <c r="J309" s="255"/>
      <c r="K309" s="255"/>
      <c r="L309" s="260"/>
      <c r="M309" s="261"/>
      <c r="N309" s="262"/>
      <c r="O309" s="262"/>
      <c r="P309" s="262"/>
      <c r="Q309" s="262"/>
      <c r="R309" s="262"/>
      <c r="S309" s="262"/>
      <c r="T309" s="263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64" t="s">
        <v>156</v>
      </c>
      <c r="AU309" s="264" t="s">
        <v>84</v>
      </c>
      <c r="AV309" s="15" t="s">
        <v>152</v>
      </c>
      <c r="AW309" s="15" t="s">
        <v>30</v>
      </c>
      <c r="AX309" s="15" t="s">
        <v>82</v>
      </c>
      <c r="AY309" s="264" t="s">
        <v>146</v>
      </c>
    </row>
    <row r="310" s="2" customFormat="1" ht="24.15" customHeight="1">
      <c r="A310" s="39"/>
      <c r="B310" s="40"/>
      <c r="C310" s="219" t="s">
        <v>363</v>
      </c>
      <c r="D310" s="219" t="s">
        <v>148</v>
      </c>
      <c r="E310" s="220" t="s">
        <v>642</v>
      </c>
      <c r="F310" s="221" t="s">
        <v>643</v>
      </c>
      <c r="G310" s="222" t="s">
        <v>218</v>
      </c>
      <c r="H310" s="223">
        <v>1.395</v>
      </c>
      <c r="I310" s="224"/>
      <c r="J310" s="225">
        <f>ROUND(I310*H310,2)</f>
        <v>0</v>
      </c>
      <c r="K310" s="221" t="s">
        <v>33</v>
      </c>
      <c r="L310" s="45"/>
      <c r="M310" s="226" t="s">
        <v>1</v>
      </c>
      <c r="N310" s="227" t="s">
        <v>39</v>
      </c>
      <c r="O310" s="92"/>
      <c r="P310" s="228">
        <f>O310*H310</f>
        <v>0</v>
      </c>
      <c r="Q310" s="228">
        <v>0</v>
      </c>
      <c r="R310" s="228">
        <f>Q310*H310</f>
        <v>0</v>
      </c>
      <c r="S310" s="228">
        <v>0</v>
      </c>
      <c r="T310" s="229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0" t="s">
        <v>152</v>
      </c>
      <c r="AT310" s="230" t="s">
        <v>148</v>
      </c>
      <c r="AU310" s="230" t="s">
        <v>84</v>
      </c>
      <c r="AY310" s="18" t="s">
        <v>146</v>
      </c>
      <c r="BE310" s="231">
        <f>IF(N310="základní",J310,0)</f>
        <v>0</v>
      </c>
      <c r="BF310" s="231">
        <f>IF(N310="snížená",J310,0)</f>
        <v>0</v>
      </c>
      <c r="BG310" s="231">
        <f>IF(N310="zákl. přenesená",J310,0)</f>
        <v>0</v>
      </c>
      <c r="BH310" s="231">
        <f>IF(N310="sníž. přenesená",J310,0)</f>
        <v>0</v>
      </c>
      <c r="BI310" s="231">
        <f>IF(N310="nulová",J310,0)</f>
        <v>0</v>
      </c>
      <c r="BJ310" s="18" t="s">
        <v>82</v>
      </c>
      <c r="BK310" s="231">
        <f>ROUND(I310*H310,2)</f>
        <v>0</v>
      </c>
      <c r="BL310" s="18" t="s">
        <v>152</v>
      </c>
      <c r="BM310" s="230" t="s">
        <v>366</v>
      </c>
    </row>
    <row r="311" s="13" customFormat="1">
      <c r="A311" s="13"/>
      <c r="B311" s="232"/>
      <c r="C311" s="233"/>
      <c r="D311" s="234" t="s">
        <v>156</v>
      </c>
      <c r="E311" s="235" t="s">
        <v>1</v>
      </c>
      <c r="F311" s="236" t="s">
        <v>571</v>
      </c>
      <c r="G311" s="233"/>
      <c r="H311" s="235" t="s">
        <v>1</v>
      </c>
      <c r="I311" s="237"/>
      <c r="J311" s="233"/>
      <c r="K311" s="233"/>
      <c r="L311" s="238"/>
      <c r="M311" s="239"/>
      <c r="N311" s="240"/>
      <c r="O311" s="240"/>
      <c r="P311" s="240"/>
      <c r="Q311" s="240"/>
      <c r="R311" s="240"/>
      <c r="S311" s="240"/>
      <c r="T311" s="24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2" t="s">
        <v>156</v>
      </c>
      <c r="AU311" s="242" t="s">
        <v>84</v>
      </c>
      <c r="AV311" s="13" t="s">
        <v>82</v>
      </c>
      <c r="AW311" s="13" t="s">
        <v>30</v>
      </c>
      <c r="AX311" s="13" t="s">
        <v>74</v>
      </c>
      <c r="AY311" s="242" t="s">
        <v>146</v>
      </c>
    </row>
    <row r="312" s="14" customFormat="1">
      <c r="A312" s="14"/>
      <c r="B312" s="243"/>
      <c r="C312" s="244"/>
      <c r="D312" s="234" t="s">
        <v>156</v>
      </c>
      <c r="E312" s="245" t="s">
        <v>1</v>
      </c>
      <c r="F312" s="246" t="s">
        <v>644</v>
      </c>
      <c r="G312" s="244"/>
      <c r="H312" s="247">
        <v>1.395</v>
      </c>
      <c r="I312" s="248"/>
      <c r="J312" s="244"/>
      <c r="K312" s="244"/>
      <c r="L312" s="249"/>
      <c r="M312" s="250"/>
      <c r="N312" s="251"/>
      <c r="O312" s="251"/>
      <c r="P312" s="251"/>
      <c r="Q312" s="251"/>
      <c r="R312" s="251"/>
      <c r="S312" s="251"/>
      <c r="T312" s="252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3" t="s">
        <v>156</v>
      </c>
      <c r="AU312" s="253" t="s">
        <v>84</v>
      </c>
      <c r="AV312" s="14" t="s">
        <v>84</v>
      </c>
      <c r="AW312" s="14" t="s">
        <v>30</v>
      </c>
      <c r="AX312" s="14" t="s">
        <v>74</v>
      </c>
      <c r="AY312" s="253" t="s">
        <v>146</v>
      </c>
    </row>
    <row r="313" s="15" customFormat="1">
      <c r="A313" s="15"/>
      <c r="B313" s="254"/>
      <c r="C313" s="255"/>
      <c r="D313" s="234" t="s">
        <v>156</v>
      </c>
      <c r="E313" s="256" t="s">
        <v>1</v>
      </c>
      <c r="F313" s="257" t="s">
        <v>160</v>
      </c>
      <c r="G313" s="255"/>
      <c r="H313" s="258">
        <v>1.395</v>
      </c>
      <c r="I313" s="259"/>
      <c r="J313" s="255"/>
      <c r="K313" s="255"/>
      <c r="L313" s="260"/>
      <c r="M313" s="261"/>
      <c r="N313" s="262"/>
      <c r="O313" s="262"/>
      <c r="P313" s="262"/>
      <c r="Q313" s="262"/>
      <c r="R313" s="262"/>
      <c r="S313" s="262"/>
      <c r="T313" s="263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64" t="s">
        <v>156</v>
      </c>
      <c r="AU313" s="264" t="s">
        <v>84</v>
      </c>
      <c r="AV313" s="15" t="s">
        <v>152</v>
      </c>
      <c r="AW313" s="15" t="s">
        <v>30</v>
      </c>
      <c r="AX313" s="15" t="s">
        <v>82</v>
      </c>
      <c r="AY313" s="264" t="s">
        <v>146</v>
      </c>
    </row>
    <row r="314" s="2" customFormat="1" ht="24.15" customHeight="1">
      <c r="A314" s="39"/>
      <c r="B314" s="40"/>
      <c r="C314" s="219" t="s">
        <v>271</v>
      </c>
      <c r="D314" s="219" t="s">
        <v>148</v>
      </c>
      <c r="E314" s="220" t="s">
        <v>645</v>
      </c>
      <c r="F314" s="221" t="s">
        <v>646</v>
      </c>
      <c r="G314" s="222" t="s">
        <v>218</v>
      </c>
      <c r="H314" s="223">
        <v>2.9700000000000002</v>
      </c>
      <c r="I314" s="224"/>
      <c r="J314" s="225">
        <f>ROUND(I314*H314,2)</f>
        <v>0</v>
      </c>
      <c r="K314" s="221" t="s">
        <v>33</v>
      </c>
      <c r="L314" s="45"/>
      <c r="M314" s="226" t="s">
        <v>1</v>
      </c>
      <c r="N314" s="227" t="s">
        <v>39</v>
      </c>
      <c r="O314" s="92"/>
      <c r="P314" s="228">
        <f>O314*H314</f>
        <v>0</v>
      </c>
      <c r="Q314" s="228">
        <v>0</v>
      </c>
      <c r="R314" s="228">
        <f>Q314*H314</f>
        <v>0</v>
      </c>
      <c r="S314" s="228">
        <v>0</v>
      </c>
      <c r="T314" s="229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0" t="s">
        <v>152</v>
      </c>
      <c r="AT314" s="230" t="s">
        <v>148</v>
      </c>
      <c r="AU314" s="230" t="s">
        <v>84</v>
      </c>
      <c r="AY314" s="18" t="s">
        <v>146</v>
      </c>
      <c r="BE314" s="231">
        <f>IF(N314="základní",J314,0)</f>
        <v>0</v>
      </c>
      <c r="BF314" s="231">
        <f>IF(N314="snížená",J314,0)</f>
        <v>0</v>
      </c>
      <c r="BG314" s="231">
        <f>IF(N314="zákl. přenesená",J314,0)</f>
        <v>0</v>
      </c>
      <c r="BH314" s="231">
        <f>IF(N314="sníž. přenesená",J314,0)</f>
        <v>0</v>
      </c>
      <c r="BI314" s="231">
        <f>IF(N314="nulová",J314,0)</f>
        <v>0</v>
      </c>
      <c r="BJ314" s="18" t="s">
        <v>82</v>
      </c>
      <c r="BK314" s="231">
        <f>ROUND(I314*H314,2)</f>
        <v>0</v>
      </c>
      <c r="BL314" s="18" t="s">
        <v>152</v>
      </c>
      <c r="BM314" s="230" t="s">
        <v>370</v>
      </c>
    </row>
    <row r="315" s="13" customFormat="1">
      <c r="A315" s="13"/>
      <c r="B315" s="232"/>
      <c r="C315" s="233"/>
      <c r="D315" s="234" t="s">
        <v>156</v>
      </c>
      <c r="E315" s="235" t="s">
        <v>1</v>
      </c>
      <c r="F315" s="236" t="s">
        <v>571</v>
      </c>
      <c r="G315" s="233"/>
      <c r="H315" s="235" t="s">
        <v>1</v>
      </c>
      <c r="I315" s="237"/>
      <c r="J315" s="233"/>
      <c r="K315" s="233"/>
      <c r="L315" s="238"/>
      <c r="M315" s="239"/>
      <c r="N315" s="240"/>
      <c r="O315" s="240"/>
      <c r="P315" s="240"/>
      <c r="Q315" s="240"/>
      <c r="R315" s="240"/>
      <c r="S315" s="240"/>
      <c r="T315" s="241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2" t="s">
        <v>156</v>
      </c>
      <c r="AU315" s="242" t="s">
        <v>84</v>
      </c>
      <c r="AV315" s="13" t="s">
        <v>82</v>
      </c>
      <c r="AW315" s="13" t="s">
        <v>30</v>
      </c>
      <c r="AX315" s="13" t="s">
        <v>74</v>
      </c>
      <c r="AY315" s="242" t="s">
        <v>146</v>
      </c>
    </row>
    <row r="316" s="14" customFormat="1">
      <c r="A316" s="14"/>
      <c r="B316" s="243"/>
      <c r="C316" s="244"/>
      <c r="D316" s="234" t="s">
        <v>156</v>
      </c>
      <c r="E316" s="245" t="s">
        <v>1</v>
      </c>
      <c r="F316" s="246" t="s">
        <v>647</v>
      </c>
      <c r="G316" s="244"/>
      <c r="H316" s="247">
        <v>2.9700000000000002</v>
      </c>
      <c r="I316" s="248"/>
      <c r="J316" s="244"/>
      <c r="K316" s="244"/>
      <c r="L316" s="249"/>
      <c r="M316" s="250"/>
      <c r="N316" s="251"/>
      <c r="O316" s="251"/>
      <c r="P316" s="251"/>
      <c r="Q316" s="251"/>
      <c r="R316" s="251"/>
      <c r="S316" s="251"/>
      <c r="T316" s="252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3" t="s">
        <v>156</v>
      </c>
      <c r="AU316" s="253" t="s">
        <v>84</v>
      </c>
      <c r="AV316" s="14" t="s">
        <v>84</v>
      </c>
      <c r="AW316" s="14" t="s">
        <v>30</v>
      </c>
      <c r="AX316" s="14" t="s">
        <v>74</v>
      </c>
      <c r="AY316" s="253" t="s">
        <v>146</v>
      </c>
    </row>
    <row r="317" s="15" customFormat="1">
      <c r="A317" s="15"/>
      <c r="B317" s="254"/>
      <c r="C317" s="255"/>
      <c r="D317" s="234" t="s">
        <v>156</v>
      </c>
      <c r="E317" s="256" t="s">
        <v>1</v>
      </c>
      <c r="F317" s="257" t="s">
        <v>160</v>
      </c>
      <c r="G317" s="255"/>
      <c r="H317" s="258">
        <v>2.9700000000000002</v>
      </c>
      <c r="I317" s="259"/>
      <c r="J317" s="255"/>
      <c r="K317" s="255"/>
      <c r="L317" s="260"/>
      <c r="M317" s="261"/>
      <c r="N317" s="262"/>
      <c r="O317" s="262"/>
      <c r="P317" s="262"/>
      <c r="Q317" s="262"/>
      <c r="R317" s="262"/>
      <c r="S317" s="262"/>
      <c r="T317" s="263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64" t="s">
        <v>156</v>
      </c>
      <c r="AU317" s="264" t="s">
        <v>84</v>
      </c>
      <c r="AV317" s="15" t="s">
        <v>152</v>
      </c>
      <c r="AW317" s="15" t="s">
        <v>30</v>
      </c>
      <c r="AX317" s="15" t="s">
        <v>82</v>
      </c>
      <c r="AY317" s="264" t="s">
        <v>146</v>
      </c>
    </row>
    <row r="318" s="2" customFormat="1" ht="24.15" customHeight="1">
      <c r="A318" s="39"/>
      <c r="B318" s="40"/>
      <c r="C318" s="219" t="s">
        <v>373</v>
      </c>
      <c r="D318" s="219" t="s">
        <v>148</v>
      </c>
      <c r="E318" s="220" t="s">
        <v>648</v>
      </c>
      <c r="F318" s="221" t="s">
        <v>649</v>
      </c>
      <c r="G318" s="222" t="s">
        <v>151</v>
      </c>
      <c r="H318" s="223">
        <v>7.2000000000000002</v>
      </c>
      <c r="I318" s="224"/>
      <c r="J318" s="225">
        <f>ROUND(I318*H318,2)</f>
        <v>0</v>
      </c>
      <c r="K318" s="221" t="s">
        <v>33</v>
      </c>
      <c r="L318" s="45"/>
      <c r="M318" s="226" t="s">
        <v>1</v>
      </c>
      <c r="N318" s="227" t="s">
        <v>39</v>
      </c>
      <c r="O318" s="92"/>
      <c r="P318" s="228">
        <f>O318*H318</f>
        <v>0</v>
      </c>
      <c r="Q318" s="228">
        <v>0</v>
      </c>
      <c r="R318" s="228">
        <f>Q318*H318</f>
        <v>0</v>
      </c>
      <c r="S318" s="228">
        <v>0</v>
      </c>
      <c r="T318" s="229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0" t="s">
        <v>152</v>
      </c>
      <c r="AT318" s="230" t="s">
        <v>148</v>
      </c>
      <c r="AU318" s="230" t="s">
        <v>84</v>
      </c>
      <c r="AY318" s="18" t="s">
        <v>146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8" t="s">
        <v>82</v>
      </c>
      <c r="BK318" s="231">
        <f>ROUND(I318*H318,2)</f>
        <v>0</v>
      </c>
      <c r="BL318" s="18" t="s">
        <v>152</v>
      </c>
      <c r="BM318" s="230" t="s">
        <v>376</v>
      </c>
    </row>
    <row r="319" s="13" customFormat="1">
      <c r="A319" s="13"/>
      <c r="B319" s="232"/>
      <c r="C319" s="233"/>
      <c r="D319" s="234" t="s">
        <v>156</v>
      </c>
      <c r="E319" s="235" t="s">
        <v>1</v>
      </c>
      <c r="F319" s="236" t="s">
        <v>650</v>
      </c>
      <c r="G319" s="233"/>
      <c r="H319" s="235" t="s">
        <v>1</v>
      </c>
      <c r="I319" s="237"/>
      <c r="J319" s="233"/>
      <c r="K319" s="233"/>
      <c r="L319" s="238"/>
      <c r="M319" s="239"/>
      <c r="N319" s="240"/>
      <c r="O319" s="240"/>
      <c r="P319" s="240"/>
      <c r="Q319" s="240"/>
      <c r="R319" s="240"/>
      <c r="S319" s="240"/>
      <c r="T319" s="24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2" t="s">
        <v>156</v>
      </c>
      <c r="AU319" s="242" t="s">
        <v>84</v>
      </c>
      <c r="AV319" s="13" t="s">
        <v>82</v>
      </c>
      <c r="AW319" s="13" t="s">
        <v>30</v>
      </c>
      <c r="AX319" s="13" t="s">
        <v>74</v>
      </c>
      <c r="AY319" s="242" t="s">
        <v>146</v>
      </c>
    </row>
    <row r="320" s="14" customFormat="1">
      <c r="A320" s="14"/>
      <c r="B320" s="243"/>
      <c r="C320" s="244"/>
      <c r="D320" s="234" t="s">
        <v>156</v>
      </c>
      <c r="E320" s="245" t="s">
        <v>1</v>
      </c>
      <c r="F320" s="246" t="s">
        <v>651</v>
      </c>
      <c r="G320" s="244"/>
      <c r="H320" s="247">
        <v>7.2000000000000002</v>
      </c>
      <c r="I320" s="248"/>
      <c r="J320" s="244"/>
      <c r="K320" s="244"/>
      <c r="L320" s="249"/>
      <c r="M320" s="250"/>
      <c r="N320" s="251"/>
      <c r="O320" s="251"/>
      <c r="P320" s="251"/>
      <c r="Q320" s="251"/>
      <c r="R320" s="251"/>
      <c r="S320" s="251"/>
      <c r="T320" s="252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3" t="s">
        <v>156</v>
      </c>
      <c r="AU320" s="253" t="s">
        <v>84</v>
      </c>
      <c r="AV320" s="14" t="s">
        <v>84</v>
      </c>
      <c r="AW320" s="14" t="s">
        <v>30</v>
      </c>
      <c r="AX320" s="14" t="s">
        <v>74</v>
      </c>
      <c r="AY320" s="253" t="s">
        <v>146</v>
      </c>
    </row>
    <row r="321" s="15" customFormat="1">
      <c r="A321" s="15"/>
      <c r="B321" s="254"/>
      <c r="C321" s="255"/>
      <c r="D321" s="234" t="s">
        <v>156</v>
      </c>
      <c r="E321" s="256" t="s">
        <v>1</v>
      </c>
      <c r="F321" s="257" t="s">
        <v>160</v>
      </c>
      <c r="G321" s="255"/>
      <c r="H321" s="258">
        <v>7.2000000000000002</v>
      </c>
      <c r="I321" s="259"/>
      <c r="J321" s="255"/>
      <c r="K321" s="255"/>
      <c r="L321" s="260"/>
      <c r="M321" s="261"/>
      <c r="N321" s="262"/>
      <c r="O321" s="262"/>
      <c r="P321" s="262"/>
      <c r="Q321" s="262"/>
      <c r="R321" s="262"/>
      <c r="S321" s="262"/>
      <c r="T321" s="263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64" t="s">
        <v>156</v>
      </c>
      <c r="AU321" s="264" t="s">
        <v>84</v>
      </c>
      <c r="AV321" s="15" t="s">
        <v>152</v>
      </c>
      <c r="AW321" s="15" t="s">
        <v>30</v>
      </c>
      <c r="AX321" s="15" t="s">
        <v>82</v>
      </c>
      <c r="AY321" s="264" t="s">
        <v>146</v>
      </c>
    </row>
    <row r="322" s="2" customFormat="1" ht="33" customHeight="1">
      <c r="A322" s="39"/>
      <c r="B322" s="40"/>
      <c r="C322" s="219" t="s">
        <v>276</v>
      </c>
      <c r="D322" s="219" t="s">
        <v>148</v>
      </c>
      <c r="E322" s="220" t="s">
        <v>652</v>
      </c>
      <c r="F322" s="221" t="s">
        <v>653</v>
      </c>
      <c r="G322" s="222" t="s">
        <v>151</v>
      </c>
      <c r="H322" s="223">
        <v>21.600000000000001</v>
      </c>
      <c r="I322" s="224"/>
      <c r="J322" s="225">
        <f>ROUND(I322*H322,2)</f>
        <v>0</v>
      </c>
      <c r="K322" s="221" t="s">
        <v>33</v>
      </c>
      <c r="L322" s="45"/>
      <c r="M322" s="226" t="s">
        <v>1</v>
      </c>
      <c r="N322" s="227" t="s">
        <v>39</v>
      </c>
      <c r="O322" s="92"/>
      <c r="P322" s="228">
        <f>O322*H322</f>
        <v>0</v>
      </c>
      <c r="Q322" s="228">
        <v>0</v>
      </c>
      <c r="R322" s="228">
        <f>Q322*H322</f>
        <v>0</v>
      </c>
      <c r="S322" s="228">
        <v>0</v>
      </c>
      <c r="T322" s="229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0" t="s">
        <v>152</v>
      </c>
      <c r="AT322" s="230" t="s">
        <v>148</v>
      </c>
      <c r="AU322" s="230" t="s">
        <v>84</v>
      </c>
      <c r="AY322" s="18" t="s">
        <v>146</v>
      </c>
      <c r="BE322" s="231">
        <f>IF(N322="základní",J322,0)</f>
        <v>0</v>
      </c>
      <c r="BF322" s="231">
        <f>IF(N322="snížená",J322,0)</f>
        <v>0</v>
      </c>
      <c r="BG322" s="231">
        <f>IF(N322="zákl. přenesená",J322,0)</f>
        <v>0</v>
      </c>
      <c r="BH322" s="231">
        <f>IF(N322="sníž. přenesená",J322,0)</f>
        <v>0</v>
      </c>
      <c r="BI322" s="231">
        <f>IF(N322="nulová",J322,0)</f>
        <v>0</v>
      </c>
      <c r="BJ322" s="18" t="s">
        <v>82</v>
      </c>
      <c r="BK322" s="231">
        <f>ROUND(I322*H322,2)</f>
        <v>0</v>
      </c>
      <c r="BL322" s="18" t="s">
        <v>152</v>
      </c>
      <c r="BM322" s="230" t="s">
        <v>383</v>
      </c>
    </row>
    <row r="323" s="14" customFormat="1">
      <c r="A323" s="14"/>
      <c r="B323" s="243"/>
      <c r="C323" s="244"/>
      <c r="D323" s="234" t="s">
        <v>156</v>
      </c>
      <c r="E323" s="245" t="s">
        <v>1</v>
      </c>
      <c r="F323" s="246" t="s">
        <v>654</v>
      </c>
      <c r="G323" s="244"/>
      <c r="H323" s="247">
        <v>21.600000000000001</v>
      </c>
      <c r="I323" s="248"/>
      <c r="J323" s="244"/>
      <c r="K323" s="244"/>
      <c r="L323" s="249"/>
      <c r="M323" s="250"/>
      <c r="N323" s="251"/>
      <c r="O323" s="251"/>
      <c r="P323" s="251"/>
      <c r="Q323" s="251"/>
      <c r="R323" s="251"/>
      <c r="S323" s="251"/>
      <c r="T323" s="252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3" t="s">
        <v>156</v>
      </c>
      <c r="AU323" s="253" t="s">
        <v>84</v>
      </c>
      <c r="AV323" s="14" t="s">
        <v>84</v>
      </c>
      <c r="AW323" s="14" t="s">
        <v>30</v>
      </c>
      <c r="AX323" s="14" t="s">
        <v>74</v>
      </c>
      <c r="AY323" s="253" t="s">
        <v>146</v>
      </c>
    </row>
    <row r="324" s="15" customFormat="1">
      <c r="A324" s="15"/>
      <c r="B324" s="254"/>
      <c r="C324" s="255"/>
      <c r="D324" s="234" t="s">
        <v>156</v>
      </c>
      <c r="E324" s="256" t="s">
        <v>1</v>
      </c>
      <c r="F324" s="257" t="s">
        <v>160</v>
      </c>
      <c r="G324" s="255"/>
      <c r="H324" s="258">
        <v>21.600000000000001</v>
      </c>
      <c r="I324" s="259"/>
      <c r="J324" s="255"/>
      <c r="K324" s="255"/>
      <c r="L324" s="260"/>
      <c r="M324" s="261"/>
      <c r="N324" s="262"/>
      <c r="O324" s="262"/>
      <c r="P324" s="262"/>
      <c r="Q324" s="262"/>
      <c r="R324" s="262"/>
      <c r="S324" s="262"/>
      <c r="T324" s="263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64" t="s">
        <v>156</v>
      </c>
      <c r="AU324" s="264" t="s">
        <v>84</v>
      </c>
      <c r="AV324" s="15" t="s">
        <v>152</v>
      </c>
      <c r="AW324" s="15" t="s">
        <v>30</v>
      </c>
      <c r="AX324" s="15" t="s">
        <v>82</v>
      </c>
      <c r="AY324" s="264" t="s">
        <v>146</v>
      </c>
    </row>
    <row r="325" s="2" customFormat="1" ht="24.15" customHeight="1">
      <c r="A325" s="39"/>
      <c r="B325" s="40"/>
      <c r="C325" s="219" t="s">
        <v>384</v>
      </c>
      <c r="D325" s="219" t="s">
        <v>148</v>
      </c>
      <c r="E325" s="220" t="s">
        <v>655</v>
      </c>
      <c r="F325" s="221" t="s">
        <v>656</v>
      </c>
      <c r="G325" s="222" t="s">
        <v>151</v>
      </c>
      <c r="H325" s="223">
        <v>3.27</v>
      </c>
      <c r="I325" s="224"/>
      <c r="J325" s="225">
        <f>ROUND(I325*H325,2)</f>
        <v>0</v>
      </c>
      <c r="K325" s="221" t="s">
        <v>33</v>
      </c>
      <c r="L325" s="45"/>
      <c r="M325" s="226" t="s">
        <v>1</v>
      </c>
      <c r="N325" s="227" t="s">
        <v>39</v>
      </c>
      <c r="O325" s="92"/>
      <c r="P325" s="228">
        <f>O325*H325</f>
        <v>0</v>
      </c>
      <c r="Q325" s="228">
        <v>0</v>
      </c>
      <c r="R325" s="228">
        <f>Q325*H325</f>
        <v>0</v>
      </c>
      <c r="S325" s="228">
        <v>0</v>
      </c>
      <c r="T325" s="229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0" t="s">
        <v>152</v>
      </c>
      <c r="AT325" s="230" t="s">
        <v>148</v>
      </c>
      <c r="AU325" s="230" t="s">
        <v>84</v>
      </c>
      <c r="AY325" s="18" t="s">
        <v>146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8" t="s">
        <v>82</v>
      </c>
      <c r="BK325" s="231">
        <f>ROUND(I325*H325,2)</f>
        <v>0</v>
      </c>
      <c r="BL325" s="18" t="s">
        <v>152</v>
      </c>
      <c r="BM325" s="230" t="s">
        <v>387</v>
      </c>
    </row>
    <row r="326" s="14" customFormat="1">
      <c r="A326" s="14"/>
      <c r="B326" s="243"/>
      <c r="C326" s="244"/>
      <c r="D326" s="234" t="s">
        <v>156</v>
      </c>
      <c r="E326" s="245" t="s">
        <v>1</v>
      </c>
      <c r="F326" s="246" t="s">
        <v>657</v>
      </c>
      <c r="G326" s="244"/>
      <c r="H326" s="247">
        <v>3.27</v>
      </c>
      <c r="I326" s="248"/>
      <c r="J326" s="244"/>
      <c r="K326" s="244"/>
      <c r="L326" s="249"/>
      <c r="M326" s="250"/>
      <c r="N326" s="251"/>
      <c r="O326" s="251"/>
      <c r="P326" s="251"/>
      <c r="Q326" s="251"/>
      <c r="R326" s="251"/>
      <c r="S326" s="251"/>
      <c r="T326" s="252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3" t="s">
        <v>156</v>
      </c>
      <c r="AU326" s="253" t="s">
        <v>84</v>
      </c>
      <c r="AV326" s="14" t="s">
        <v>84</v>
      </c>
      <c r="AW326" s="14" t="s">
        <v>30</v>
      </c>
      <c r="AX326" s="14" t="s">
        <v>74</v>
      </c>
      <c r="AY326" s="253" t="s">
        <v>146</v>
      </c>
    </row>
    <row r="327" s="15" customFormat="1">
      <c r="A327" s="15"/>
      <c r="B327" s="254"/>
      <c r="C327" s="255"/>
      <c r="D327" s="234" t="s">
        <v>156</v>
      </c>
      <c r="E327" s="256" t="s">
        <v>1</v>
      </c>
      <c r="F327" s="257" t="s">
        <v>160</v>
      </c>
      <c r="G327" s="255"/>
      <c r="H327" s="258">
        <v>3.27</v>
      </c>
      <c r="I327" s="259"/>
      <c r="J327" s="255"/>
      <c r="K327" s="255"/>
      <c r="L327" s="260"/>
      <c r="M327" s="261"/>
      <c r="N327" s="262"/>
      <c r="O327" s="262"/>
      <c r="P327" s="262"/>
      <c r="Q327" s="262"/>
      <c r="R327" s="262"/>
      <c r="S327" s="262"/>
      <c r="T327" s="263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64" t="s">
        <v>156</v>
      </c>
      <c r="AU327" s="264" t="s">
        <v>84</v>
      </c>
      <c r="AV327" s="15" t="s">
        <v>152</v>
      </c>
      <c r="AW327" s="15" t="s">
        <v>30</v>
      </c>
      <c r="AX327" s="15" t="s">
        <v>82</v>
      </c>
      <c r="AY327" s="264" t="s">
        <v>146</v>
      </c>
    </row>
    <row r="328" s="2" customFormat="1" ht="24.15" customHeight="1">
      <c r="A328" s="39"/>
      <c r="B328" s="40"/>
      <c r="C328" s="219" t="s">
        <v>279</v>
      </c>
      <c r="D328" s="219" t="s">
        <v>148</v>
      </c>
      <c r="E328" s="220" t="s">
        <v>658</v>
      </c>
      <c r="F328" s="221" t="s">
        <v>659</v>
      </c>
      <c r="G328" s="222" t="s">
        <v>151</v>
      </c>
      <c r="H328" s="223">
        <v>3.1099999999999999</v>
      </c>
      <c r="I328" s="224"/>
      <c r="J328" s="225">
        <f>ROUND(I328*H328,2)</f>
        <v>0</v>
      </c>
      <c r="K328" s="221" t="s">
        <v>33</v>
      </c>
      <c r="L328" s="45"/>
      <c r="M328" s="226" t="s">
        <v>1</v>
      </c>
      <c r="N328" s="227" t="s">
        <v>39</v>
      </c>
      <c r="O328" s="92"/>
      <c r="P328" s="228">
        <f>O328*H328</f>
        <v>0</v>
      </c>
      <c r="Q328" s="228">
        <v>0</v>
      </c>
      <c r="R328" s="228">
        <f>Q328*H328</f>
        <v>0</v>
      </c>
      <c r="S328" s="228">
        <v>0</v>
      </c>
      <c r="T328" s="229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0" t="s">
        <v>152</v>
      </c>
      <c r="AT328" s="230" t="s">
        <v>148</v>
      </c>
      <c r="AU328" s="230" t="s">
        <v>84</v>
      </c>
      <c r="AY328" s="18" t="s">
        <v>146</v>
      </c>
      <c r="BE328" s="231">
        <f>IF(N328="základní",J328,0)</f>
        <v>0</v>
      </c>
      <c r="BF328" s="231">
        <f>IF(N328="snížená",J328,0)</f>
        <v>0</v>
      </c>
      <c r="BG328" s="231">
        <f>IF(N328="zákl. přenesená",J328,0)</f>
        <v>0</v>
      </c>
      <c r="BH328" s="231">
        <f>IF(N328="sníž. přenesená",J328,0)</f>
        <v>0</v>
      </c>
      <c r="BI328" s="231">
        <f>IF(N328="nulová",J328,0)</f>
        <v>0</v>
      </c>
      <c r="BJ328" s="18" t="s">
        <v>82</v>
      </c>
      <c r="BK328" s="231">
        <f>ROUND(I328*H328,2)</f>
        <v>0</v>
      </c>
      <c r="BL328" s="18" t="s">
        <v>152</v>
      </c>
      <c r="BM328" s="230" t="s">
        <v>390</v>
      </c>
    </row>
    <row r="329" s="14" customFormat="1">
      <c r="A329" s="14"/>
      <c r="B329" s="243"/>
      <c r="C329" s="244"/>
      <c r="D329" s="234" t="s">
        <v>156</v>
      </c>
      <c r="E329" s="245" t="s">
        <v>1</v>
      </c>
      <c r="F329" s="246" t="s">
        <v>660</v>
      </c>
      <c r="G329" s="244"/>
      <c r="H329" s="247">
        <v>3.1099999999999999</v>
      </c>
      <c r="I329" s="248"/>
      <c r="J329" s="244"/>
      <c r="K329" s="244"/>
      <c r="L329" s="249"/>
      <c r="M329" s="250"/>
      <c r="N329" s="251"/>
      <c r="O329" s="251"/>
      <c r="P329" s="251"/>
      <c r="Q329" s="251"/>
      <c r="R329" s="251"/>
      <c r="S329" s="251"/>
      <c r="T329" s="252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3" t="s">
        <v>156</v>
      </c>
      <c r="AU329" s="253" t="s">
        <v>84</v>
      </c>
      <c r="AV329" s="14" t="s">
        <v>84</v>
      </c>
      <c r="AW329" s="14" t="s">
        <v>30</v>
      </c>
      <c r="AX329" s="14" t="s">
        <v>74</v>
      </c>
      <c r="AY329" s="253" t="s">
        <v>146</v>
      </c>
    </row>
    <row r="330" s="15" customFormat="1">
      <c r="A330" s="15"/>
      <c r="B330" s="254"/>
      <c r="C330" s="255"/>
      <c r="D330" s="234" t="s">
        <v>156</v>
      </c>
      <c r="E330" s="256" t="s">
        <v>1</v>
      </c>
      <c r="F330" s="257" t="s">
        <v>160</v>
      </c>
      <c r="G330" s="255"/>
      <c r="H330" s="258">
        <v>3.1099999999999999</v>
      </c>
      <c r="I330" s="259"/>
      <c r="J330" s="255"/>
      <c r="K330" s="255"/>
      <c r="L330" s="260"/>
      <c r="M330" s="261"/>
      <c r="N330" s="262"/>
      <c r="O330" s="262"/>
      <c r="P330" s="262"/>
      <c r="Q330" s="262"/>
      <c r="R330" s="262"/>
      <c r="S330" s="262"/>
      <c r="T330" s="263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64" t="s">
        <v>156</v>
      </c>
      <c r="AU330" s="264" t="s">
        <v>84</v>
      </c>
      <c r="AV330" s="15" t="s">
        <v>152</v>
      </c>
      <c r="AW330" s="15" t="s">
        <v>30</v>
      </c>
      <c r="AX330" s="15" t="s">
        <v>82</v>
      </c>
      <c r="AY330" s="264" t="s">
        <v>146</v>
      </c>
    </row>
    <row r="331" s="2" customFormat="1" ht="24.15" customHeight="1">
      <c r="A331" s="39"/>
      <c r="B331" s="40"/>
      <c r="C331" s="219" t="s">
        <v>391</v>
      </c>
      <c r="D331" s="219" t="s">
        <v>148</v>
      </c>
      <c r="E331" s="220" t="s">
        <v>661</v>
      </c>
      <c r="F331" s="221" t="s">
        <v>662</v>
      </c>
      <c r="G331" s="222" t="s">
        <v>151</v>
      </c>
      <c r="H331" s="223">
        <v>15</v>
      </c>
      <c r="I331" s="224"/>
      <c r="J331" s="225">
        <f>ROUND(I331*H331,2)</f>
        <v>0</v>
      </c>
      <c r="K331" s="221" t="s">
        <v>33</v>
      </c>
      <c r="L331" s="45"/>
      <c r="M331" s="226" t="s">
        <v>1</v>
      </c>
      <c r="N331" s="227" t="s">
        <v>39</v>
      </c>
      <c r="O331" s="92"/>
      <c r="P331" s="228">
        <f>O331*H331</f>
        <v>0</v>
      </c>
      <c r="Q331" s="228">
        <v>0</v>
      </c>
      <c r="R331" s="228">
        <f>Q331*H331</f>
        <v>0</v>
      </c>
      <c r="S331" s="228">
        <v>0</v>
      </c>
      <c r="T331" s="229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0" t="s">
        <v>152</v>
      </c>
      <c r="AT331" s="230" t="s">
        <v>148</v>
      </c>
      <c r="AU331" s="230" t="s">
        <v>84</v>
      </c>
      <c r="AY331" s="18" t="s">
        <v>146</v>
      </c>
      <c r="BE331" s="231">
        <f>IF(N331="základní",J331,0)</f>
        <v>0</v>
      </c>
      <c r="BF331" s="231">
        <f>IF(N331="snížená",J331,0)</f>
        <v>0</v>
      </c>
      <c r="BG331" s="231">
        <f>IF(N331="zákl. přenesená",J331,0)</f>
        <v>0</v>
      </c>
      <c r="BH331" s="231">
        <f>IF(N331="sníž. přenesená",J331,0)</f>
        <v>0</v>
      </c>
      <c r="BI331" s="231">
        <f>IF(N331="nulová",J331,0)</f>
        <v>0</v>
      </c>
      <c r="BJ331" s="18" t="s">
        <v>82</v>
      </c>
      <c r="BK331" s="231">
        <f>ROUND(I331*H331,2)</f>
        <v>0</v>
      </c>
      <c r="BL331" s="18" t="s">
        <v>152</v>
      </c>
      <c r="BM331" s="230" t="s">
        <v>394</v>
      </c>
    </row>
    <row r="332" s="13" customFormat="1">
      <c r="A332" s="13"/>
      <c r="B332" s="232"/>
      <c r="C332" s="233"/>
      <c r="D332" s="234" t="s">
        <v>156</v>
      </c>
      <c r="E332" s="235" t="s">
        <v>1</v>
      </c>
      <c r="F332" s="236" t="s">
        <v>650</v>
      </c>
      <c r="G332" s="233"/>
      <c r="H332" s="235" t="s">
        <v>1</v>
      </c>
      <c r="I332" s="237"/>
      <c r="J332" s="233"/>
      <c r="K332" s="233"/>
      <c r="L332" s="238"/>
      <c r="M332" s="239"/>
      <c r="N332" s="240"/>
      <c r="O332" s="240"/>
      <c r="P332" s="240"/>
      <c r="Q332" s="240"/>
      <c r="R332" s="240"/>
      <c r="S332" s="240"/>
      <c r="T332" s="241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2" t="s">
        <v>156</v>
      </c>
      <c r="AU332" s="242" t="s">
        <v>84</v>
      </c>
      <c r="AV332" s="13" t="s">
        <v>82</v>
      </c>
      <c r="AW332" s="13" t="s">
        <v>30</v>
      </c>
      <c r="AX332" s="13" t="s">
        <v>74</v>
      </c>
      <c r="AY332" s="242" t="s">
        <v>146</v>
      </c>
    </row>
    <row r="333" s="14" customFormat="1">
      <c r="A333" s="14"/>
      <c r="B333" s="243"/>
      <c r="C333" s="244"/>
      <c r="D333" s="234" t="s">
        <v>156</v>
      </c>
      <c r="E333" s="245" t="s">
        <v>1</v>
      </c>
      <c r="F333" s="246" t="s">
        <v>663</v>
      </c>
      <c r="G333" s="244"/>
      <c r="H333" s="247">
        <v>15</v>
      </c>
      <c r="I333" s="248"/>
      <c r="J333" s="244"/>
      <c r="K333" s="244"/>
      <c r="L333" s="249"/>
      <c r="M333" s="250"/>
      <c r="N333" s="251"/>
      <c r="O333" s="251"/>
      <c r="P333" s="251"/>
      <c r="Q333" s="251"/>
      <c r="R333" s="251"/>
      <c r="S333" s="251"/>
      <c r="T333" s="252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3" t="s">
        <v>156</v>
      </c>
      <c r="AU333" s="253" t="s">
        <v>84</v>
      </c>
      <c r="AV333" s="14" t="s">
        <v>84</v>
      </c>
      <c r="AW333" s="14" t="s">
        <v>30</v>
      </c>
      <c r="AX333" s="14" t="s">
        <v>74</v>
      </c>
      <c r="AY333" s="253" t="s">
        <v>146</v>
      </c>
    </row>
    <row r="334" s="15" customFormat="1">
      <c r="A334" s="15"/>
      <c r="B334" s="254"/>
      <c r="C334" s="255"/>
      <c r="D334" s="234" t="s">
        <v>156</v>
      </c>
      <c r="E334" s="256" t="s">
        <v>1</v>
      </c>
      <c r="F334" s="257" t="s">
        <v>160</v>
      </c>
      <c r="G334" s="255"/>
      <c r="H334" s="258">
        <v>15</v>
      </c>
      <c r="I334" s="259"/>
      <c r="J334" s="255"/>
      <c r="K334" s="255"/>
      <c r="L334" s="260"/>
      <c r="M334" s="261"/>
      <c r="N334" s="262"/>
      <c r="O334" s="262"/>
      <c r="P334" s="262"/>
      <c r="Q334" s="262"/>
      <c r="R334" s="262"/>
      <c r="S334" s="262"/>
      <c r="T334" s="263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64" t="s">
        <v>156</v>
      </c>
      <c r="AU334" s="264" t="s">
        <v>84</v>
      </c>
      <c r="AV334" s="15" t="s">
        <v>152</v>
      </c>
      <c r="AW334" s="15" t="s">
        <v>30</v>
      </c>
      <c r="AX334" s="15" t="s">
        <v>82</v>
      </c>
      <c r="AY334" s="264" t="s">
        <v>146</v>
      </c>
    </row>
    <row r="335" s="2" customFormat="1" ht="37.8" customHeight="1">
      <c r="A335" s="39"/>
      <c r="B335" s="40"/>
      <c r="C335" s="219" t="s">
        <v>284</v>
      </c>
      <c r="D335" s="219" t="s">
        <v>148</v>
      </c>
      <c r="E335" s="220" t="s">
        <v>664</v>
      </c>
      <c r="F335" s="221" t="s">
        <v>665</v>
      </c>
      <c r="G335" s="222" t="s">
        <v>218</v>
      </c>
      <c r="H335" s="223">
        <v>328.74599999999998</v>
      </c>
      <c r="I335" s="224"/>
      <c r="J335" s="225">
        <f>ROUND(I335*H335,2)</f>
        <v>0</v>
      </c>
      <c r="K335" s="221" t="s">
        <v>33</v>
      </c>
      <c r="L335" s="45"/>
      <c r="M335" s="226" t="s">
        <v>1</v>
      </c>
      <c r="N335" s="227" t="s">
        <v>39</v>
      </c>
      <c r="O335" s="92"/>
      <c r="P335" s="228">
        <f>O335*H335</f>
        <v>0</v>
      </c>
      <c r="Q335" s="228">
        <v>0</v>
      </c>
      <c r="R335" s="228">
        <f>Q335*H335</f>
        <v>0</v>
      </c>
      <c r="S335" s="228">
        <v>0</v>
      </c>
      <c r="T335" s="229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0" t="s">
        <v>152</v>
      </c>
      <c r="AT335" s="230" t="s">
        <v>148</v>
      </c>
      <c r="AU335" s="230" t="s">
        <v>84</v>
      </c>
      <c r="AY335" s="18" t="s">
        <v>146</v>
      </c>
      <c r="BE335" s="231">
        <f>IF(N335="základní",J335,0)</f>
        <v>0</v>
      </c>
      <c r="BF335" s="231">
        <f>IF(N335="snížená",J335,0)</f>
        <v>0</v>
      </c>
      <c r="BG335" s="231">
        <f>IF(N335="zákl. přenesená",J335,0)</f>
        <v>0</v>
      </c>
      <c r="BH335" s="231">
        <f>IF(N335="sníž. přenesená",J335,0)</f>
        <v>0</v>
      </c>
      <c r="BI335" s="231">
        <f>IF(N335="nulová",J335,0)</f>
        <v>0</v>
      </c>
      <c r="BJ335" s="18" t="s">
        <v>82</v>
      </c>
      <c r="BK335" s="231">
        <f>ROUND(I335*H335,2)</f>
        <v>0</v>
      </c>
      <c r="BL335" s="18" t="s">
        <v>152</v>
      </c>
      <c r="BM335" s="230" t="s">
        <v>397</v>
      </c>
    </row>
    <row r="336" s="13" customFormat="1">
      <c r="A336" s="13"/>
      <c r="B336" s="232"/>
      <c r="C336" s="233"/>
      <c r="D336" s="234" t="s">
        <v>156</v>
      </c>
      <c r="E336" s="235" t="s">
        <v>1</v>
      </c>
      <c r="F336" s="236" t="s">
        <v>666</v>
      </c>
      <c r="G336" s="233"/>
      <c r="H336" s="235" t="s">
        <v>1</v>
      </c>
      <c r="I336" s="237"/>
      <c r="J336" s="233"/>
      <c r="K336" s="233"/>
      <c r="L336" s="238"/>
      <c r="M336" s="239"/>
      <c r="N336" s="240"/>
      <c r="O336" s="240"/>
      <c r="P336" s="240"/>
      <c r="Q336" s="240"/>
      <c r="R336" s="240"/>
      <c r="S336" s="240"/>
      <c r="T336" s="241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2" t="s">
        <v>156</v>
      </c>
      <c r="AU336" s="242" t="s">
        <v>84</v>
      </c>
      <c r="AV336" s="13" t="s">
        <v>82</v>
      </c>
      <c r="AW336" s="13" t="s">
        <v>30</v>
      </c>
      <c r="AX336" s="13" t="s">
        <v>74</v>
      </c>
      <c r="AY336" s="242" t="s">
        <v>146</v>
      </c>
    </row>
    <row r="337" s="14" customFormat="1">
      <c r="A337" s="14"/>
      <c r="B337" s="243"/>
      <c r="C337" s="244"/>
      <c r="D337" s="234" t="s">
        <v>156</v>
      </c>
      <c r="E337" s="245" t="s">
        <v>1</v>
      </c>
      <c r="F337" s="246" t="s">
        <v>667</v>
      </c>
      <c r="G337" s="244"/>
      <c r="H337" s="247">
        <v>22.120000000000001</v>
      </c>
      <c r="I337" s="248"/>
      <c r="J337" s="244"/>
      <c r="K337" s="244"/>
      <c r="L337" s="249"/>
      <c r="M337" s="250"/>
      <c r="N337" s="251"/>
      <c r="O337" s="251"/>
      <c r="P337" s="251"/>
      <c r="Q337" s="251"/>
      <c r="R337" s="251"/>
      <c r="S337" s="251"/>
      <c r="T337" s="252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3" t="s">
        <v>156</v>
      </c>
      <c r="AU337" s="253" t="s">
        <v>84</v>
      </c>
      <c r="AV337" s="14" t="s">
        <v>84</v>
      </c>
      <c r="AW337" s="14" t="s">
        <v>30</v>
      </c>
      <c r="AX337" s="14" t="s">
        <v>74</v>
      </c>
      <c r="AY337" s="253" t="s">
        <v>146</v>
      </c>
    </row>
    <row r="338" s="14" customFormat="1">
      <c r="A338" s="14"/>
      <c r="B338" s="243"/>
      <c r="C338" s="244"/>
      <c r="D338" s="234" t="s">
        <v>156</v>
      </c>
      <c r="E338" s="245" t="s">
        <v>1</v>
      </c>
      <c r="F338" s="246" t="s">
        <v>668</v>
      </c>
      <c r="G338" s="244"/>
      <c r="H338" s="247">
        <v>12.935000000000001</v>
      </c>
      <c r="I338" s="248"/>
      <c r="J338" s="244"/>
      <c r="K338" s="244"/>
      <c r="L338" s="249"/>
      <c r="M338" s="250"/>
      <c r="N338" s="251"/>
      <c r="O338" s="251"/>
      <c r="P338" s="251"/>
      <c r="Q338" s="251"/>
      <c r="R338" s="251"/>
      <c r="S338" s="251"/>
      <c r="T338" s="252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3" t="s">
        <v>156</v>
      </c>
      <c r="AU338" s="253" t="s">
        <v>84</v>
      </c>
      <c r="AV338" s="14" t="s">
        <v>84</v>
      </c>
      <c r="AW338" s="14" t="s">
        <v>30</v>
      </c>
      <c r="AX338" s="14" t="s">
        <v>74</v>
      </c>
      <c r="AY338" s="253" t="s">
        <v>146</v>
      </c>
    </row>
    <row r="339" s="14" customFormat="1">
      <c r="A339" s="14"/>
      <c r="B339" s="243"/>
      <c r="C339" s="244"/>
      <c r="D339" s="234" t="s">
        <v>156</v>
      </c>
      <c r="E339" s="245" t="s">
        <v>1</v>
      </c>
      <c r="F339" s="246" t="s">
        <v>669</v>
      </c>
      <c r="G339" s="244"/>
      <c r="H339" s="247">
        <v>48.573999999999998</v>
      </c>
      <c r="I339" s="248"/>
      <c r="J339" s="244"/>
      <c r="K339" s="244"/>
      <c r="L339" s="249"/>
      <c r="M339" s="250"/>
      <c r="N339" s="251"/>
      <c r="O339" s="251"/>
      <c r="P339" s="251"/>
      <c r="Q339" s="251"/>
      <c r="R339" s="251"/>
      <c r="S339" s="251"/>
      <c r="T339" s="252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3" t="s">
        <v>156</v>
      </c>
      <c r="AU339" s="253" t="s">
        <v>84</v>
      </c>
      <c r="AV339" s="14" t="s">
        <v>84</v>
      </c>
      <c r="AW339" s="14" t="s">
        <v>30</v>
      </c>
      <c r="AX339" s="14" t="s">
        <v>74</v>
      </c>
      <c r="AY339" s="253" t="s">
        <v>146</v>
      </c>
    </row>
    <row r="340" s="14" customFormat="1">
      <c r="A340" s="14"/>
      <c r="B340" s="243"/>
      <c r="C340" s="244"/>
      <c r="D340" s="234" t="s">
        <v>156</v>
      </c>
      <c r="E340" s="245" t="s">
        <v>1</v>
      </c>
      <c r="F340" s="246" t="s">
        <v>670</v>
      </c>
      <c r="G340" s="244"/>
      <c r="H340" s="247">
        <v>1.9310000000000001</v>
      </c>
      <c r="I340" s="248"/>
      <c r="J340" s="244"/>
      <c r="K340" s="244"/>
      <c r="L340" s="249"/>
      <c r="M340" s="250"/>
      <c r="N340" s="251"/>
      <c r="O340" s="251"/>
      <c r="P340" s="251"/>
      <c r="Q340" s="251"/>
      <c r="R340" s="251"/>
      <c r="S340" s="251"/>
      <c r="T340" s="252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3" t="s">
        <v>156</v>
      </c>
      <c r="AU340" s="253" t="s">
        <v>84</v>
      </c>
      <c r="AV340" s="14" t="s">
        <v>84</v>
      </c>
      <c r="AW340" s="14" t="s">
        <v>30</v>
      </c>
      <c r="AX340" s="14" t="s">
        <v>74</v>
      </c>
      <c r="AY340" s="253" t="s">
        <v>146</v>
      </c>
    </row>
    <row r="341" s="14" customFormat="1">
      <c r="A341" s="14"/>
      <c r="B341" s="243"/>
      <c r="C341" s="244"/>
      <c r="D341" s="234" t="s">
        <v>156</v>
      </c>
      <c r="E341" s="245" t="s">
        <v>1</v>
      </c>
      <c r="F341" s="246" t="s">
        <v>671</v>
      </c>
      <c r="G341" s="244"/>
      <c r="H341" s="247">
        <v>21.370000000000001</v>
      </c>
      <c r="I341" s="248"/>
      <c r="J341" s="244"/>
      <c r="K341" s="244"/>
      <c r="L341" s="249"/>
      <c r="M341" s="250"/>
      <c r="N341" s="251"/>
      <c r="O341" s="251"/>
      <c r="P341" s="251"/>
      <c r="Q341" s="251"/>
      <c r="R341" s="251"/>
      <c r="S341" s="251"/>
      <c r="T341" s="252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3" t="s">
        <v>156</v>
      </c>
      <c r="AU341" s="253" t="s">
        <v>84</v>
      </c>
      <c r="AV341" s="14" t="s">
        <v>84</v>
      </c>
      <c r="AW341" s="14" t="s">
        <v>30</v>
      </c>
      <c r="AX341" s="14" t="s">
        <v>74</v>
      </c>
      <c r="AY341" s="253" t="s">
        <v>146</v>
      </c>
    </row>
    <row r="342" s="14" customFormat="1">
      <c r="A342" s="14"/>
      <c r="B342" s="243"/>
      <c r="C342" s="244"/>
      <c r="D342" s="234" t="s">
        <v>156</v>
      </c>
      <c r="E342" s="245" t="s">
        <v>1</v>
      </c>
      <c r="F342" s="246" t="s">
        <v>672</v>
      </c>
      <c r="G342" s="244"/>
      <c r="H342" s="247">
        <v>1.1499999999999999</v>
      </c>
      <c r="I342" s="248"/>
      <c r="J342" s="244"/>
      <c r="K342" s="244"/>
      <c r="L342" s="249"/>
      <c r="M342" s="250"/>
      <c r="N342" s="251"/>
      <c r="O342" s="251"/>
      <c r="P342" s="251"/>
      <c r="Q342" s="251"/>
      <c r="R342" s="251"/>
      <c r="S342" s="251"/>
      <c r="T342" s="252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3" t="s">
        <v>156</v>
      </c>
      <c r="AU342" s="253" t="s">
        <v>84</v>
      </c>
      <c r="AV342" s="14" t="s">
        <v>84</v>
      </c>
      <c r="AW342" s="14" t="s">
        <v>30</v>
      </c>
      <c r="AX342" s="14" t="s">
        <v>74</v>
      </c>
      <c r="AY342" s="253" t="s">
        <v>146</v>
      </c>
    </row>
    <row r="343" s="14" customFormat="1">
      <c r="A343" s="14"/>
      <c r="B343" s="243"/>
      <c r="C343" s="244"/>
      <c r="D343" s="234" t="s">
        <v>156</v>
      </c>
      <c r="E343" s="245" t="s">
        <v>1</v>
      </c>
      <c r="F343" s="246" t="s">
        <v>673</v>
      </c>
      <c r="G343" s="244"/>
      <c r="H343" s="247">
        <v>28.251000000000001</v>
      </c>
      <c r="I343" s="248"/>
      <c r="J343" s="244"/>
      <c r="K343" s="244"/>
      <c r="L343" s="249"/>
      <c r="M343" s="250"/>
      <c r="N343" s="251"/>
      <c r="O343" s="251"/>
      <c r="P343" s="251"/>
      <c r="Q343" s="251"/>
      <c r="R343" s="251"/>
      <c r="S343" s="251"/>
      <c r="T343" s="252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3" t="s">
        <v>156</v>
      </c>
      <c r="AU343" s="253" t="s">
        <v>84</v>
      </c>
      <c r="AV343" s="14" t="s">
        <v>84</v>
      </c>
      <c r="AW343" s="14" t="s">
        <v>30</v>
      </c>
      <c r="AX343" s="14" t="s">
        <v>74</v>
      </c>
      <c r="AY343" s="253" t="s">
        <v>146</v>
      </c>
    </row>
    <row r="344" s="14" customFormat="1">
      <c r="A344" s="14"/>
      <c r="B344" s="243"/>
      <c r="C344" s="244"/>
      <c r="D344" s="234" t="s">
        <v>156</v>
      </c>
      <c r="E344" s="245" t="s">
        <v>1</v>
      </c>
      <c r="F344" s="246" t="s">
        <v>674</v>
      </c>
      <c r="G344" s="244"/>
      <c r="H344" s="247">
        <v>0.85399999999999998</v>
      </c>
      <c r="I344" s="248"/>
      <c r="J344" s="244"/>
      <c r="K344" s="244"/>
      <c r="L344" s="249"/>
      <c r="M344" s="250"/>
      <c r="N344" s="251"/>
      <c r="O344" s="251"/>
      <c r="P344" s="251"/>
      <c r="Q344" s="251"/>
      <c r="R344" s="251"/>
      <c r="S344" s="251"/>
      <c r="T344" s="252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3" t="s">
        <v>156</v>
      </c>
      <c r="AU344" s="253" t="s">
        <v>84</v>
      </c>
      <c r="AV344" s="14" t="s">
        <v>84</v>
      </c>
      <c r="AW344" s="14" t="s">
        <v>30</v>
      </c>
      <c r="AX344" s="14" t="s">
        <v>74</v>
      </c>
      <c r="AY344" s="253" t="s">
        <v>146</v>
      </c>
    </row>
    <row r="345" s="14" customFormat="1">
      <c r="A345" s="14"/>
      <c r="B345" s="243"/>
      <c r="C345" s="244"/>
      <c r="D345" s="234" t="s">
        <v>156</v>
      </c>
      <c r="E345" s="245" t="s">
        <v>1</v>
      </c>
      <c r="F345" s="246" t="s">
        <v>675</v>
      </c>
      <c r="G345" s="244"/>
      <c r="H345" s="247">
        <v>17.163</v>
      </c>
      <c r="I345" s="248"/>
      <c r="J345" s="244"/>
      <c r="K345" s="244"/>
      <c r="L345" s="249"/>
      <c r="M345" s="250"/>
      <c r="N345" s="251"/>
      <c r="O345" s="251"/>
      <c r="P345" s="251"/>
      <c r="Q345" s="251"/>
      <c r="R345" s="251"/>
      <c r="S345" s="251"/>
      <c r="T345" s="252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3" t="s">
        <v>156</v>
      </c>
      <c r="AU345" s="253" t="s">
        <v>84</v>
      </c>
      <c r="AV345" s="14" t="s">
        <v>84</v>
      </c>
      <c r="AW345" s="14" t="s">
        <v>30</v>
      </c>
      <c r="AX345" s="14" t="s">
        <v>74</v>
      </c>
      <c r="AY345" s="253" t="s">
        <v>146</v>
      </c>
    </row>
    <row r="346" s="14" customFormat="1">
      <c r="A346" s="14"/>
      <c r="B346" s="243"/>
      <c r="C346" s="244"/>
      <c r="D346" s="234" t="s">
        <v>156</v>
      </c>
      <c r="E346" s="245" t="s">
        <v>1</v>
      </c>
      <c r="F346" s="246" t="s">
        <v>676</v>
      </c>
      <c r="G346" s="244"/>
      <c r="H346" s="247">
        <v>-1.714</v>
      </c>
      <c r="I346" s="248"/>
      <c r="J346" s="244"/>
      <c r="K346" s="244"/>
      <c r="L346" s="249"/>
      <c r="M346" s="250"/>
      <c r="N346" s="251"/>
      <c r="O346" s="251"/>
      <c r="P346" s="251"/>
      <c r="Q346" s="251"/>
      <c r="R346" s="251"/>
      <c r="S346" s="251"/>
      <c r="T346" s="252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3" t="s">
        <v>156</v>
      </c>
      <c r="AU346" s="253" t="s">
        <v>84</v>
      </c>
      <c r="AV346" s="14" t="s">
        <v>84</v>
      </c>
      <c r="AW346" s="14" t="s">
        <v>30</v>
      </c>
      <c r="AX346" s="14" t="s">
        <v>74</v>
      </c>
      <c r="AY346" s="253" t="s">
        <v>146</v>
      </c>
    </row>
    <row r="347" s="14" customFormat="1">
      <c r="A347" s="14"/>
      <c r="B347" s="243"/>
      <c r="C347" s="244"/>
      <c r="D347" s="234" t="s">
        <v>156</v>
      </c>
      <c r="E347" s="245" t="s">
        <v>1</v>
      </c>
      <c r="F347" s="246" t="s">
        <v>677</v>
      </c>
      <c r="G347" s="244"/>
      <c r="H347" s="247">
        <v>21.541</v>
      </c>
      <c r="I347" s="248"/>
      <c r="J347" s="244"/>
      <c r="K347" s="244"/>
      <c r="L347" s="249"/>
      <c r="M347" s="250"/>
      <c r="N347" s="251"/>
      <c r="O347" s="251"/>
      <c r="P347" s="251"/>
      <c r="Q347" s="251"/>
      <c r="R347" s="251"/>
      <c r="S347" s="251"/>
      <c r="T347" s="252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3" t="s">
        <v>156</v>
      </c>
      <c r="AU347" s="253" t="s">
        <v>84</v>
      </c>
      <c r="AV347" s="14" t="s">
        <v>84</v>
      </c>
      <c r="AW347" s="14" t="s">
        <v>30</v>
      </c>
      <c r="AX347" s="14" t="s">
        <v>74</v>
      </c>
      <c r="AY347" s="253" t="s">
        <v>146</v>
      </c>
    </row>
    <row r="348" s="14" customFormat="1">
      <c r="A348" s="14"/>
      <c r="B348" s="243"/>
      <c r="C348" s="244"/>
      <c r="D348" s="234" t="s">
        <v>156</v>
      </c>
      <c r="E348" s="245" t="s">
        <v>1</v>
      </c>
      <c r="F348" s="246" t="s">
        <v>678</v>
      </c>
      <c r="G348" s="244"/>
      <c r="H348" s="247">
        <v>38.558</v>
      </c>
      <c r="I348" s="248"/>
      <c r="J348" s="244"/>
      <c r="K348" s="244"/>
      <c r="L348" s="249"/>
      <c r="M348" s="250"/>
      <c r="N348" s="251"/>
      <c r="O348" s="251"/>
      <c r="P348" s="251"/>
      <c r="Q348" s="251"/>
      <c r="R348" s="251"/>
      <c r="S348" s="251"/>
      <c r="T348" s="252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3" t="s">
        <v>156</v>
      </c>
      <c r="AU348" s="253" t="s">
        <v>84</v>
      </c>
      <c r="AV348" s="14" t="s">
        <v>84</v>
      </c>
      <c r="AW348" s="14" t="s">
        <v>30</v>
      </c>
      <c r="AX348" s="14" t="s">
        <v>74</v>
      </c>
      <c r="AY348" s="253" t="s">
        <v>146</v>
      </c>
    </row>
    <row r="349" s="14" customFormat="1">
      <c r="A349" s="14"/>
      <c r="B349" s="243"/>
      <c r="C349" s="244"/>
      <c r="D349" s="234" t="s">
        <v>156</v>
      </c>
      <c r="E349" s="245" t="s">
        <v>1</v>
      </c>
      <c r="F349" s="246" t="s">
        <v>679</v>
      </c>
      <c r="G349" s="244"/>
      <c r="H349" s="247">
        <v>-3.4790000000000001</v>
      </c>
      <c r="I349" s="248"/>
      <c r="J349" s="244"/>
      <c r="K349" s="244"/>
      <c r="L349" s="249"/>
      <c r="M349" s="250"/>
      <c r="N349" s="251"/>
      <c r="O349" s="251"/>
      <c r="P349" s="251"/>
      <c r="Q349" s="251"/>
      <c r="R349" s="251"/>
      <c r="S349" s="251"/>
      <c r="T349" s="252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3" t="s">
        <v>156</v>
      </c>
      <c r="AU349" s="253" t="s">
        <v>84</v>
      </c>
      <c r="AV349" s="14" t="s">
        <v>84</v>
      </c>
      <c r="AW349" s="14" t="s">
        <v>30</v>
      </c>
      <c r="AX349" s="14" t="s">
        <v>74</v>
      </c>
      <c r="AY349" s="253" t="s">
        <v>146</v>
      </c>
    </row>
    <row r="350" s="14" customFormat="1">
      <c r="A350" s="14"/>
      <c r="B350" s="243"/>
      <c r="C350" s="244"/>
      <c r="D350" s="234" t="s">
        <v>156</v>
      </c>
      <c r="E350" s="245" t="s">
        <v>1</v>
      </c>
      <c r="F350" s="246" t="s">
        <v>680</v>
      </c>
      <c r="G350" s="244"/>
      <c r="H350" s="247">
        <v>2.8679999999999999</v>
      </c>
      <c r="I350" s="248"/>
      <c r="J350" s="244"/>
      <c r="K350" s="244"/>
      <c r="L350" s="249"/>
      <c r="M350" s="250"/>
      <c r="N350" s="251"/>
      <c r="O350" s="251"/>
      <c r="P350" s="251"/>
      <c r="Q350" s="251"/>
      <c r="R350" s="251"/>
      <c r="S350" s="251"/>
      <c r="T350" s="252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3" t="s">
        <v>156</v>
      </c>
      <c r="AU350" s="253" t="s">
        <v>84</v>
      </c>
      <c r="AV350" s="14" t="s">
        <v>84</v>
      </c>
      <c r="AW350" s="14" t="s">
        <v>30</v>
      </c>
      <c r="AX350" s="14" t="s">
        <v>74</v>
      </c>
      <c r="AY350" s="253" t="s">
        <v>146</v>
      </c>
    </row>
    <row r="351" s="14" customFormat="1">
      <c r="A351" s="14"/>
      <c r="B351" s="243"/>
      <c r="C351" s="244"/>
      <c r="D351" s="234" t="s">
        <v>156</v>
      </c>
      <c r="E351" s="245" t="s">
        <v>1</v>
      </c>
      <c r="F351" s="246" t="s">
        <v>681</v>
      </c>
      <c r="G351" s="244"/>
      <c r="H351" s="247">
        <v>8.9870000000000001</v>
      </c>
      <c r="I351" s="248"/>
      <c r="J351" s="244"/>
      <c r="K351" s="244"/>
      <c r="L351" s="249"/>
      <c r="M351" s="250"/>
      <c r="N351" s="251"/>
      <c r="O351" s="251"/>
      <c r="P351" s="251"/>
      <c r="Q351" s="251"/>
      <c r="R351" s="251"/>
      <c r="S351" s="251"/>
      <c r="T351" s="252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3" t="s">
        <v>156</v>
      </c>
      <c r="AU351" s="253" t="s">
        <v>84</v>
      </c>
      <c r="AV351" s="14" t="s">
        <v>84</v>
      </c>
      <c r="AW351" s="14" t="s">
        <v>30</v>
      </c>
      <c r="AX351" s="14" t="s">
        <v>74</v>
      </c>
      <c r="AY351" s="253" t="s">
        <v>146</v>
      </c>
    </row>
    <row r="352" s="14" customFormat="1">
      <c r="A352" s="14"/>
      <c r="B352" s="243"/>
      <c r="C352" s="244"/>
      <c r="D352" s="234" t="s">
        <v>156</v>
      </c>
      <c r="E352" s="245" t="s">
        <v>1</v>
      </c>
      <c r="F352" s="246" t="s">
        <v>682</v>
      </c>
      <c r="G352" s="244"/>
      <c r="H352" s="247">
        <v>23.873999999999999</v>
      </c>
      <c r="I352" s="248"/>
      <c r="J352" s="244"/>
      <c r="K352" s="244"/>
      <c r="L352" s="249"/>
      <c r="M352" s="250"/>
      <c r="N352" s="251"/>
      <c r="O352" s="251"/>
      <c r="P352" s="251"/>
      <c r="Q352" s="251"/>
      <c r="R352" s="251"/>
      <c r="S352" s="251"/>
      <c r="T352" s="252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3" t="s">
        <v>156</v>
      </c>
      <c r="AU352" s="253" t="s">
        <v>84</v>
      </c>
      <c r="AV352" s="14" t="s">
        <v>84</v>
      </c>
      <c r="AW352" s="14" t="s">
        <v>30</v>
      </c>
      <c r="AX352" s="14" t="s">
        <v>74</v>
      </c>
      <c r="AY352" s="253" t="s">
        <v>146</v>
      </c>
    </row>
    <row r="353" s="14" customFormat="1">
      <c r="A353" s="14"/>
      <c r="B353" s="243"/>
      <c r="C353" s="244"/>
      <c r="D353" s="234" t="s">
        <v>156</v>
      </c>
      <c r="E353" s="245" t="s">
        <v>1</v>
      </c>
      <c r="F353" s="246" t="s">
        <v>683</v>
      </c>
      <c r="G353" s="244"/>
      <c r="H353" s="247">
        <v>21.594000000000001</v>
      </c>
      <c r="I353" s="248"/>
      <c r="J353" s="244"/>
      <c r="K353" s="244"/>
      <c r="L353" s="249"/>
      <c r="M353" s="250"/>
      <c r="N353" s="251"/>
      <c r="O353" s="251"/>
      <c r="P353" s="251"/>
      <c r="Q353" s="251"/>
      <c r="R353" s="251"/>
      <c r="S353" s="251"/>
      <c r="T353" s="252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3" t="s">
        <v>156</v>
      </c>
      <c r="AU353" s="253" t="s">
        <v>84</v>
      </c>
      <c r="AV353" s="14" t="s">
        <v>84</v>
      </c>
      <c r="AW353" s="14" t="s">
        <v>30</v>
      </c>
      <c r="AX353" s="14" t="s">
        <v>74</v>
      </c>
      <c r="AY353" s="253" t="s">
        <v>146</v>
      </c>
    </row>
    <row r="354" s="14" customFormat="1">
      <c r="A354" s="14"/>
      <c r="B354" s="243"/>
      <c r="C354" s="244"/>
      <c r="D354" s="234" t="s">
        <v>156</v>
      </c>
      <c r="E354" s="245" t="s">
        <v>1</v>
      </c>
      <c r="F354" s="246" t="s">
        <v>684</v>
      </c>
      <c r="G354" s="244"/>
      <c r="H354" s="247">
        <v>19.039000000000001</v>
      </c>
      <c r="I354" s="248"/>
      <c r="J354" s="244"/>
      <c r="K354" s="244"/>
      <c r="L354" s="249"/>
      <c r="M354" s="250"/>
      <c r="N354" s="251"/>
      <c r="O354" s="251"/>
      <c r="P354" s="251"/>
      <c r="Q354" s="251"/>
      <c r="R354" s="251"/>
      <c r="S354" s="251"/>
      <c r="T354" s="252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3" t="s">
        <v>156</v>
      </c>
      <c r="AU354" s="253" t="s">
        <v>84</v>
      </c>
      <c r="AV354" s="14" t="s">
        <v>84</v>
      </c>
      <c r="AW354" s="14" t="s">
        <v>30</v>
      </c>
      <c r="AX354" s="14" t="s">
        <v>74</v>
      </c>
      <c r="AY354" s="253" t="s">
        <v>146</v>
      </c>
    </row>
    <row r="355" s="14" customFormat="1">
      <c r="A355" s="14"/>
      <c r="B355" s="243"/>
      <c r="C355" s="244"/>
      <c r="D355" s="234" t="s">
        <v>156</v>
      </c>
      <c r="E355" s="245" t="s">
        <v>1</v>
      </c>
      <c r="F355" s="246" t="s">
        <v>685</v>
      </c>
      <c r="G355" s="244"/>
      <c r="H355" s="247">
        <v>12.846</v>
      </c>
      <c r="I355" s="248"/>
      <c r="J355" s="244"/>
      <c r="K355" s="244"/>
      <c r="L355" s="249"/>
      <c r="M355" s="250"/>
      <c r="N355" s="251"/>
      <c r="O355" s="251"/>
      <c r="P355" s="251"/>
      <c r="Q355" s="251"/>
      <c r="R355" s="251"/>
      <c r="S355" s="251"/>
      <c r="T355" s="252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3" t="s">
        <v>156</v>
      </c>
      <c r="AU355" s="253" t="s">
        <v>84</v>
      </c>
      <c r="AV355" s="14" t="s">
        <v>84</v>
      </c>
      <c r="AW355" s="14" t="s">
        <v>30</v>
      </c>
      <c r="AX355" s="14" t="s">
        <v>74</v>
      </c>
      <c r="AY355" s="253" t="s">
        <v>146</v>
      </c>
    </row>
    <row r="356" s="14" customFormat="1">
      <c r="A356" s="14"/>
      <c r="B356" s="243"/>
      <c r="C356" s="244"/>
      <c r="D356" s="234" t="s">
        <v>156</v>
      </c>
      <c r="E356" s="245" t="s">
        <v>1</v>
      </c>
      <c r="F356" s="246" t="s">
        <v>686</v>
      </c>
      <c r="G356" s="244"/>
      <c r="H356" s="247">
        <v>20.219000000000001</v>
      </c>
      <c r="I356" s="248"/>
      <c r="J356" s="244"/>
      <c r="K356" s="244"/>
      <c r="L356" s="249"/>
      <c r="M356" s="250"/>
      <c r="N356" s="251"/>
      <c r="O356" s="251"/>
      <c r="P356" s="251"/>
      <c r="Q356" s="251"/>
      <c r="R356" s="251"/>
      <c r="S356" s="251"/>
      <c r="T356" s="252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3" t="s">
        <v>156</v>
      </c>
      <c r="AU356" s="253" t="s">
        <v>84</v>
      </c>
      <c r="AV356" s="14" t="s">
        <v>84</v>
      </c>
      <c r="AW356" s="14" t="s">
        <v>30</v>
      </c>
      <c r="AX356" s="14" t="s">
        <v>74</v>
      </c>
      <c r="AY356" s="253" t="s">
        <v>146</v>
      </c>
    </row>
    <row r="357" s="14" customFormat="1">
      <c r="A357" s="14"/>
      <c r="B357" s="243"/>
      <c r="C357" s="244"/>
      <c r="D357" s="234" t="s">
        <v>156</v>
      </c>
      <c r="E357" s="245" t="s">
        <v>1</v>
      </c>
      <c r="F357" s="246" t="s">
        <v>687</v>
      </c>
      <c r="G357" s="244"/>
      <c r="H357" s="247">
        <v>18.530000000000001</v>
      </c>
      <c r="I357" s="248"/>
      <c r="J357" s="244"/>
      <c r="K357" s="244"/>
      <c r="L357" s="249"/>
      <c r="M357" s="250"/>
      <c r="N357" s="251"/>
      <c r="O357" s="251"/>
      <c r="P357" s="251"/>
      <c r="Q357" s="251"/>
      <c r="R357" s="251"/>
      <c r="S357" s="251"/>
      <c r="T357" s="252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3" t="s">
        <v>156</v>
      </c>
      <c r="AU357" s="253" t="s">
        <v>84</v>
      </c>
      <c r="AV357" s="14" t="s">
        <v>84</v>
      </c>
      <c r="AW357" s="14" t="s">
        <v>30</v>
      </c>
      <c r="AX357" s="14" t="s">
        <v>74</v>
      </c>
      <c r="AY357" s="253" t="s">
        <v>146</v>
      </c>
    </row>
    <row r="358" s="14" customFormat="1">
      <c r="A358" s="14"/>
      <c r="B358" s="243"/>
      <c r="C358" s="244"/>
      <c r="D358" s="234" t="s">
        <v>156</v>
      </c>
      <c r="E358" s="245" t="s">
        <v>1</v>
      </c>
      <c r="F358" s="246" t="s">
        <v>688</v>
      </c>
      <c r="G358" s="244"/>
      <c r="H358" s="247">
        <v>18.045000000000002</v>
      </c>
      <c r="I358" s="248"/>
      <c r="J358" s="244"/>
      <c r="K358" s="244"/>
      <c r="L358" s="249"/>
      <c r="M358" s="250"/>
      <c r="N358" s="251"/>
      <c r="O358" s="251"/>
      <c r="P358" s="251"/>
      <c r="Q358" s="251"/>
      <c r="R358" s="251"/>
      <c r="S358" s="251"/>
      <c r="T358" s="252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3" t="s">
        <v>156</v>
      </c>
      <c r="AU358" s="253" t="s">
        <v>84</v>
      </c>
      <c r="AV358" s="14" t="s">
        <v>84</v>
      </c>
      <c r="AW358" s="14" t="s">
        <v>30</v>
      </c>
      <c r="AX358" s="14" t="s">
        <v>74</v>
      </c>
      <c r="AY358" s="253" t="s">
        <v>146</v>
      </c>
    </row>
    <row r="359" s="14" customFormat="1">
      <c r="A359" s="14"/>
      <c r="B359" s="243"/>
      <c r="C359" s="244"/>
      <c r="D359" s="234" t="s">
        <v>156</v>
      </c>
      <c r="E359" s="245" t="s">
        <v>1</v>
      </c>
      <c r="F359" s="246" t="s">
        <v>689</v>
      </c>
      <c r="G359" s="244"/>
      <c r="H359" s="247">
        <v>19.204999999999998</v>
      </c>
      <c r="I359" s="248"/>
      <c r="J359" s="244"/>
      <c r="K359" s="244"/>
      <c r="L359" s="249"/>
      <c r="M359" s="250"/>
      <c r="N359" s="251"/>
      <c r="O359" s="251"/>
      <c r="P359" s="251"/>
      <c r="Q359" s="251"/>
      <c r="R359" s="251"/>
      <c r="S359" s="251"/>
      <c r="T359" s="252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3" t="s">
        <v>156</v>
      </c>
      <c r="AU359" s="253" t="s">
        <v>84</v>
      </c>
      <c r="AV359" s="14" t="s">
        <v>84</v>
      </c>
      <c r="AW359" s="14" t="s">
        <v>30</v>
      </c>
      <c r="AX359" s="14" t="s">
        <v>74</v>
      </c>
      <c r="AY359" s="253" t="s">
        <v>146</v>
      </c>
    </row>
    <row r="360" s="14" customFormat="1">
      <c r="A360" s="14"/>
      <c r="B360" s="243"/>
      <c r="C360" s="244"/>
      <c r="D360" s="234" t="s">
        <v>156</v>
      </c>
      <c r="E360" s="245" t="s">
        <v>1</v>
      </c>
      <c r="F360" s="246" t="s">
        <v>690</v>
      </c>
      <c r="G360" s="244"/>
      <c r="H360" s="247">
        <v>5.4870000000000001</v>
      </c>
      <c r="I360" s="248"/>
      <c r="J360" s="244"/>
      <c r="K360" s="244"/>
      <c r="L360" s="249"/>
      <c r="M360" s="250"/>
      <c r="N360" s="251"/>
      <c r="O360" s="251"/>
      <c r="P360" s="251"/>
      <c r="Q360" s="251"/>
      <c r="R360" s="251"/>
      <c r="S360" s="251"/>
      <c r="T360" s="252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3" t="s">
        <v>156</v>
      </c>
      <c r="AU360" s="253" t="s">
        <v>84</v>
      </c>
      <c r="AV360" s="14" t="s">
        <v>84</v>
      </c>
      <c r="AW360" s="14" t="s">
        <v>30</v>
      </c>
      <c r="AX360" s="14" t="s">
        <v>74</v>
      </c>
      <c r="AY360" s="253" t="s">
        <v>146</v>
      </c>
    </row>
    <row r="361" s="14" customFormat="1">
      <c r="A361" s="14"/>
      <c r="B361" s="243"/>
      <c r="C361" s="244"/>
      <c r="D361" s="234" t="s">
        <v>156</v>
      </c>
      <c r="E361" s="245" t="s">
        <v>1</v>
      </c>
      <c r="F361" s="246" t="s">
        <v>691</v>
      </c>
      <c r="G361" s="244"/>
      <c r="H361" s="247">
        <v>7.8250000000000002</v>
      </c>
      <c r="I361" s="248"/>
      <c r="J361" s="244"/>
      <c r="K361" s="244"/>
      <c r="L361" s="249"/>
      <c r="M361" s="250"/>
      <c r="N361" s="251"/>
      <c r="O361" s="251"/>
      <c r="P361" s="251"/>
      <c r="Q361" s="251"/>
      <c r="R361" s="251"/>
      <c r="S361" s="251"/>
      <c r="T361" s="252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3" t="s">
        <v>156</v>
      </c>
      <c r="AU361" s="253" t="s">
        <v>84</v>
      </c>
      <c r="AV361" s="14" t="s">
        <v>84</v>
      </c>
      <c r="AW361" s="14" t="s">
        <v>30</v>
      </c>
      <c r="AX361" s="14" t="s">
        <v>74</v>
      </c>
      <c r="AY361" s="253" t="s">
        <v>146</v>
      </c>
    </row>
    <row r="362" s="14" customFormat="1">
      <c r="A362" s="14"/>
      <c r="B362" s="243"/>
      <c r="C362" s="244"/>
      <c r="D362" s="234" t="s">
        <v>156</v>
      </c>
      <c r="E362" s="245" t="s">
        <v>1</v>
      </c>
      <c r="F362" s="246" t="s">
        <v>692</v>
      </c>
      <c r="G362" s="244"/>
      <c r="H362" s="247">
        <v>4.2949999999999999</v>
      </c>
      <c r="I362" s="248"/>
      <c r="J362" s="244"/>
      <c r="K362" s="244"/>
      <c r="L362" s="249"/>
      <c r="M362" s="250"/>
      <c r="N362" s="251"/>
      <c r="O362" s="251"/>
      <c r="P362" s="251"/>
      <c r="Q362" s="251"/>
      <c r="R362" s="251"/>
      <c r="S362" s="251"/>
      <c r="T362" s="252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3" t="s">
        <v>156</v>
      </c>
      <c r="AU362" s="253" t="s">
        <v>84</v>
      </c>
      <c r="AV362" s="14" t="s">
        <v>84</v>
      </c>
      <c r="AW362" s="14" t="s">
        <v>30</v>
      </c>
      <c r="AX362" s="14" t="s">
        <v>74</v>
      </c>
      <c r="AY362" s="253" t="s">
        <v>146</v>
      </c>
    </row>
    <row r="363" s="14" customFormat="1">
      <c r="A363" s="14"/>
      <c r="B363" s="243"/>
      <c r="C363" s="244"/>
      <c r="D363" s="234" t="s">
        <v>156</v>
      </c>
      <c r="E363" s="245" t="s">
        <v>1</v>
      </c>
      <c r="F363" s="246" t="s">
        <v>693</v>
      </c>
      <c r="G363" s="244"/>
      <c r="H363" s="247">
        <v>19.484999999999999</v>
      </c>
      <c r="I363" s="248"/>
      <c r="J363" s="244"/>
      <c r="K363" s="244"/>
      <c r="L363" s="249"/>
      <c r="M363" s="250"/>
      <c r="N363" s="251"/>
      <c r="O363" s="251"/>
      <c r="P363" s="251"/>
      <c r="Q363" s="251"/>
      <c r="R363" s="251"/>
      <c r="S363" s="251"/>
      <c r="T363" s="252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3" t="s">
        <v>156</v>
      </c>
      <c r="AU363" s="253" t="s">
        <v>84</v>
      </c>
      <c r="AV363" s="14" t="s">
        <v>84</v>
      </c>
      <c r="AW363" s="14" t="s">
        <v>30</v>
      </c>
      <c r="AX363" s="14" t="s">
        <v>74</v>
      </c>
      <c r="AY363" s="253" t="s">
        <v>146</v>
      </c>
    </row>
    <row r="364" s="14" customFormat="1">
      <c r="A364" s="14"/>
      <c r="B364" s="243"/>
      <c r="C364" s="244"/>
      <c r="D364" s="234" t="s">
        <v>156</v>
      </c>
      <c r="E364" s="245" t="s">
        <v>1</v>
      </c>
      <c r="F364" s="246" t="s">
        <v>694</v>
      </c>
      <c r="G364" s="244"/>
      <c r="H364" s="247">
        <v>21.835999999999999</v>
      </c>
      <c r="I364" s="248"/>
      <c r="J364" s="244"/>
      <c r="K364" s="244"/>
      <c r="L364" s="249"/>
      <c r="M364" s="250"/>
      <c r="N364" s="251"/>
      <c r="O364" s="251"/>
      <c r="P364" s="251"/>
      <c r="Q364" s="251"/>
      <c r="R364" s="251"/>
      <c r="S364" s="251"/>
      <c r="T364" s="252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3" t="s">
        <v>156</v>
      </c>
      <c r="AU364" s="253" t="s">
        <v>84</v>
      </c>
      <c r="AV364" s="14" t="s">
        <v>84</v>
      </c>
      <c r="AW364" s="14" t="s">
        <v>30</v>
      </c>
      <c r="AX364" s="14" t="s">
        <v>74</v>
      </c>
      <c r="AY364" s="253" t="s">
        <v>146</v>
      </c>
    </row>
    <row r="365" s="14" customFormat="1">
      <c r="A365" s="14"/>
      <c r="B365" s="243"/>
      <c r="C365" s="244"/>
      <c r="D365" s="234" t="s">
        <v>156</v>
      </c>
      <c r="E365" s="245" t="s">
        <v>1</v>
      </c>
      <c r="F365" s="246" t="s">
        <v>695</v>
      </c>
      <c r="G365" s="244"/>
      <c r="H365" s="247">
        <v>26.779</v>
      </c>
      <c r="I365" s="248"/>
      <c r="J365" s="244"/>
      <c r="K365" s="244"/>
      <c r="L365" s="249"/>
      <c r="M365" s="250"/>
      <c r="N365" s="251"/>
      <c r="O365" s="251"/>
      <c r="P365" s="251"/>
      <c r="Q365" s="251"/>
      <c r="R365" s="251"/>
      <c r="S365" s="251"/>
      <c r="T365" s="252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3" t="s">
        <v>156</v>
      </c>
      <c r="AU365" s="253" t="s">
        <v>84</v>
      </c>
      <c r="AV365" s="14" t="s">
        <v>84</v>
      </c>
      <c r="AW365" s="14" t="s">
        <v>30</v>
      </c>
      <c r="AX365" s="14" t="s">
        <v>74</v>
      </c>
      <c r="AY365" s="253" t="s">
        <v>146</v>
      </c>
    </row>
    <row r="366" s="14" customFormat="1">
      <c r="A366" s="14"/>
      <c r="B366" s="243"/>
      <c r="C366" s="244"/>
      <c r="D366" s="234" t="s">
        <v>156</v>
      </c>
      <c r="E366" s="245" t="s">
        <v>1</v>
      </c>
      <c r="F366" s="246" t="s">
        <v>696</v>
      </c>
      <c r="G366" s="244"/>
      <c r="H366" s="247">
        <v>-1.607</v>
      </c>
      <c r="I366" s="248"/>
      <c r="J366" s="244"/>
      <c r="K366" s="244"/>
      <c r="L366" s="249"/>
      <c r="M366" s="250"/>
      <c r="N366" s="251"/>
      <c r="O366" s="251"/>
      <c r="P366" s="251"/>
      <c r="Q366" s="251"/>
      <c r="R366" s="251"/>
      <c r="S366" s="251"/>
      <c r="T366" s="252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3" t="s">
        <v>156</v>
      </c>
      <c r="AU366" s="253" t="s">
        <v>84</v>
      </c>
      <c r="AV366" s="14" t="s">
        <v>84</v>
      </c>
      <c r="AW366" s="14" t="s">
        <v>30</v>
      </c>
      <c r="AX366" s="14" t="s">
        <v>74</v>
      </c>
      <c r="AY366" s="253" t="s">
        <v>146</v>
      </c>
    </row>
    <row r="367" s="14" customFormat="1">
      <c r="A367" s="14"/>
      <c r="B367" s="243"/>
      <c r="C367" s="244"/>
      <c r="D367" s="234" t="s">
        <v>156</v>
      </c>
      <c r="E367" s="245" t="s">
        <v>1</v>
      </c>
      <c r="F367" s="246" t="s">
        <v>697</v>
      </c>
      <c r="G367" s="244"/>
      <c r="H367" s="247">
        <v>19.300999999999998</v>
      </c>
      <c r="I367" s="248"/>
      <c r="J367" s="244"/>
      <c r="K367" s="244"/>
      <c r="L367" s="249"/>
      <c r="M367" s="250"/>
      <c r="N367" s="251"/>
      <c r="O367" s="251"/>
      <c r="P367" s="251"/>
      <c r="Q367" s="251"/>
      <c r="R367" s="251"/>
      <c r="S367" s="251"/>
      <c r="T367" s="252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3" t="s">
        <v>156</v>
      </c>
      <c r="AU367" s="253" t="s">
        <v>84</v>
      </c>
      <c r="AV367" s="14" t="s">
        <v>84</v>
      </c>
      <c r="AW367" s="14" t="s">
        <v>30</v>
      </c>
      <c r="AX367" s="14" t="s">
        <v>74</v>
      </c>
      <c r="AY367" s="253" t="s">
        <v>146</v>
      </c>
    </row>
    <row r="368" s="14" customFormat="1">
      <c r="A368" s="14"/>
      <c r="B368" s="243"/>
      <c r="C368" s="244"/>
      <c r="D368" s="234" t="s">
        <v>156</v>
      </c>
      <c r="E368" s="245" t="s">
        <v>1</v>
      </c>
      <c r="F368" s="246" t="s">
        <v>698</v>
      </c>
      <c r="G368" s="244"/>
      <c r="H368" s="247">
        <v>34.277999999999999</v>
      </c>
      <c r="I368" s="248"/>
      <c r="J368" s="244"/>
      <c r="K368" s="244"/>
      <c r="L368" s="249"/>
      <c r="M368" s="250"/>
      <c r="N368" s="251"/>
      <c r="O368" s="251"/>
      <c r="P368" s="251"/>
      <c r="Q368" s="251"/>
      <c r="R368" s="251"/>
      <c r="S368" s="251"/>
      <c r="T368" s="252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3" t="s">
        <v>156</v>
      </c>
      <c r="AU368" s="253" t="s">
        <v>84</v>
      </c>
      <c r="AV368" s="14" t="s">
        <v>84</v>
      </c>
      <c r="AW368" s="14" t="s">
        <v>30</v>
      </c>
      <c r="AX368" s="14" t="s">
        <v>74</v>
      </c>
      <c r="AY368" s="253" t="s">
        <v>146</v>
      </c>
    </row>
    <row r="369" s="14" customFormat="1">
      <c r="A369" s="14"/>
      <c r="B369" s="243"/>
      <c r="C369" s="244"/>
      <c r="D369" s="234" t="s">
        <v>156</v>
      </c>
      <c r="E369" s="245" t="s">
        <v>1</v>
      </c>
      <c r="F369" s="246" t="s">
        <v>699</v>
      </c>
      <c r="G369" s="244"/>
      <c r="H369" s="247">
        <v>6.9450000000000003</v>
      </c>
      <c r="I369" s="248"/>
      <c r="J369" s="244"/>
      <c r="K369" s="244"/>
      <c r="L369" s="249"/>
      <c r="M369" s="250"/>
      <c r="N369" s="251"/>
      <c r="O369" s="251"/>
      <c r="P369" s="251"/>
      <c r="Q369" s="251"/>
      <c r="R369" s="251"/>
      <c r="S369" s="251"/>
      <c r="T369" s="252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3" t="s">
        <v>156</v>
      </c>
      <c r="AU369" s="253" t="s">
        <v>84</v>
      </c>
      <c r="AV369" s="14" t="s">
        <v>84</v>
      </c>
      <c r="AW369" s="14" t="s">
        <v>30</v>
      </c>
      <c r="AX369" s="14" t="s">
        <v>74</v>
      </c>
      <c r="AY369" s="253" t="s">
        <v>146</v>
      </c>
    </row>
    <row r="370" s="14" customFormat="1">
      <c r="A370" s="14"/>
      <c r="B370" s="243"/>
      <c r="C370" s="244"/>
      <c r="D370" s="234" t="s">
        <v>156</v>
      </c>
      <c r="E370" s="245" t="s">
        <v>1</v>
      </c>
      <c r="F370" s="246" t="s">
        <v>700</v>
      </c>
      <c r="G370" s="244"/>
      <c r="H370" s="247">
        <v>12.528000000000001</v>
      </c>
      <c r="I370" s="248"/>
      <c r="J370" s="244"/>
      <c r="K370" s="244"/>
      <c r="L370" s="249"/>
      <c r="M370" s="250"/>
      <c r="N370" s="251"/>
      <c r="O370" s="251"/>
      <c r="P370" s="251"/>
      <c r="Q370" s="251"/>
      <c r="R370" s="251"/>
      <c r="S370" s="251"/>
      <c r="T370" s="252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3" t="s">
        <v>156</v>
      </c>
      <c r="AU370" s="253" t="s">
        <v>84</v>
      </c>
      <c r="AV370" s="14" t="s">
        <v>84</v>
      </c>
      <c r="AW370" s="14" t="s">
        <v>30</v>
      </c>
      <c r="AX370" s="14" t="s">
        <v>74</v>
      </c>
      <c r="AY370" s="253" t="s">
        <v>146</v>
      </c>
    </row>
    <row r="371" s="14" customFormat="1">
      <c r="A371" s="14"/>
      <c r="B371" s="243"/>
      <c r="C371" s="244"/>
      <c r="D371" s="234" t="s">
        <v>156</v>
      </c>
      <c r="E371" s="245" t="s">
        <v>1</v>
      </c>
      <c r="F371" s="246" t="s">
        <v>701</v>
      </c>
      <c r="G371" s="244"/>
      <c r="H371" s="247">
        <v>16.510999999999999</v>
      </c>
      <c r="I371" s="248"/>
      <c r="J371" s="244"/>
      <c r="K371" s="244"/>
      <c r="L371" s="249"/>
      <c r="M371" s="250"/>
      <c r="N371" s="251"/>
      <c r="O371" s="251"/>
      <c r="P371" s="251"/>
      <c r="Q371" s="251"/>
      <c r="R371" s="251"/>
      <c r="S371" s="251"/>
      <c r="T371" s="252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3" t="s">
        <v>156</v>
      </c>
      <c r="AU371" s="253" t="s">
        <v>84</v>
      </c>
      <c r="AV371" s="14" t="s">
        <v>84</v>
      </c>
      <c r="AW371" s="14" t="s">
        <v>30</v>
      </c>
      <c r="AX371" s="14" t="s">
        <v>74</v>
      </c>
      <c r="AY371" s="253" t="s">
        <v>146</v>
      </c>
    </row>
    <row r="372" s="14" customFormat="1">
      <c r="A372" s="14"/>
      <c r="B372" s="243"/>
      <c r="C372" s="244"/>
      <c r="D372" s="234" t="s">
        <v>156</v>
      </c>
      <c r="E372" s="245" t="s">
        <v>1</v>
      </c>
      <c r="F372" s="246" t="s">
        <v>702</v>
      </c>
      <c r="G372" s="244"/>
      <c r="H372" s="247">
        <v>24.321000000000002</v>
      </c>
      <c r="I372" s="248"/>
      <c r="J372" s="244"/>
      <c r="K372" s="244"/>
      <c r="L372" s="249"/>
      <c r="M372" s="250"/>
      <c r="N372" s="251"/>
      <c r="O372" s="251"/>
      <c r="P372" s="251"/>
      <c r="Q372" s="251"/>
      <c r="R372" s="251"/>
      <c r="S372" s="251"/>
      <c r="T372" s="252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3" t="s">
        <v>156</v>
      </c>
      <c r="AU372" s="253" t="s">
        <v>84</v>
      </c>
      <c r="AV372" s="14" t="s">
        <v>84</v>
      </c>
      <c r="AW372" s="14" t="s">
        <v>30</v>
      </c>
      <c r="AX372" s="14" t="s">
        <v>74</v>
      </c>
      <c r="AY372" s="253" t="s">
        <v>146</v>
      </c>
    </row>
    <row r="373" s="14" customFormat="1">
      <c r="A373" s="14"/>
      <c r="B373" s="243"/>
      <c r="C373" s="244"/>
      <c r="D373" s="234" t="s">
        <v>156</v>
      </c>
      <c r="E373" s="245" t="s">
        <v>1</v>
      </c>
      <c r="F373" s="246" t="s">
        <v>703</v>
      </c>
      <c r="G373" s="244"/>
      <c r="H373" s="247">
        <v>15.35</v>
      </c>
      <c r="I373" s="248"/>
      <c r="J373" s="244"/>
      <c r="K373" s="244"/>
      <c r="L373" s="249"/>
      <c r="M373" s="250"/>
      <c r="N373" s="251"/>
      <c r="O373" s="251"/>
      <c r="P373" s="251"/>
      <c r="Q373" s="251"/>
      <c r="R373" s="251"/>
      <c r="S373" s="251"/>
      <c r="T373" s="252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3" t="s">
        <v>156</v>
      </c>
      <c r="AU373" s="253" t="s">
        <v>84</v>
      </c>
      <c r="AV373" s="14" t="s">
        <v>84</v>
      </c>
      <c r="AW373" s="14" t="s">
        <v>30</v>
      </c>
      <c r="AX373" s="14" t="s">
        <v>74</v>
      </c>
      <c r="AY373" s="253" t="s">
        <v>146</v>
      </c>
    </row>
    <row r="374" s="14" customFormat="1">
      <c r="A374" s="14"/>
      <c r="B374" s="243"/>
      <c r="C374" s="244"/>
      <c r="D374" s="234" t="s">
        <v>156</v>
      </c>
      <c r="E374" s="245" t="s">
        <v>1</v>
      </c>
      <c r="F374" s="246" t="s">
        <v>704</v>
      </c>
      <c r="G374" s="244"/>
      <c r="H374" s="247">
        <v>9.1029999999999998</v>
      </c>
      <c r="I374" s="248"/>
      <c r="J374" s="244"/>
      <c r="K374" s="244"/>
      <c r="L374" s="249"/>
      <c r="M374" s="250"/>
      <c r="N374" s="251"/>
      <c r="O374" s="251"/>
      <c r="P374" s="251"/>
      <c r="Q374" s="251"/>
      <c r="R374" s="251"/>
      <c r="S374" s="251"/>
      <c r="T374" s="252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3" t="s">
        <v>156</v>
      </c>
      <c r="AU374" s="253" t="s">
        <v>84</v>
      </c>
      <c r="AV374" s="14" t="s">
        <v>84</v>
      </c>
      <c r="AW374" s="14" t="s">
        <v>30</v>
      </c>
      <c r="AX374" s="14" t="s">
        <v>74</v>
      </c>
      <c r="AY374" s="253" t="s">
        <v>146</v>
      </c>
    </row>
    <row r="375" s="14" customFormat="1">
      <c r="A375" s="14"/>
      <c r="B375" s="243"/>
      <c r="C375" s="244"/>
      <c r="D375" s="234" t="s">
        <v>156</v>
      </c>
      <c r="E375" s="245" t="s">
        <v>1</v>
      </c>
      <c r="F375" s="246" t="s">
        <v>705</v>
      </c>
      <c r="G375" s="244"/>
      <c r="H375" s="247">
        <v>28.978000000000002</v>
      </c>
      <c r="I375" s="248"/>
      <c r="J375" s="244"/>
      <c r="K375" s="244"/>
      <c r="L375" s="249"/>
      <c r="M375" s="250"/>
      <c r="N375" s="251"/>
      <c r="O375" s="251"/>
      <c r="P375" s="251"/>
      <c r="Q375" s="251"/>
      <c r="R375" s="251"/>
      <c r="S375" s="251"/>
      <c r="T375" s="252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3" t="s">
        <v>156</v>
      </c>
      <c r="AU375" s="253" t="s">
        <v>84</v>
      </c>
      <c r="AV375" s="14" t="s">
        <v>84</v>
      </c>
      <c r="AW375" s="14" t="s">
        <v>30</v>
      </c>
      <c r="AX375" s="14" t="s">
        <v>74</v>
      </c>
      <c r="AY375" s="253" t="s">
        <v>146</v>
      </c>
    </row>
    <row r="376" s="16" customFormat="1">
      <c r="A376" s="16"/>
      <c r="B376" s="280"/>
      <c r="C376" s="281"/>
      <c r="D376" s="234" t="s">
        <v>156</v>
      </c>
      <c r="E376" s="282" t="s">
        <v>1</v>
      </c>
      <c r="F376" s="283" t="s">
        <v>706</v>
      </c>
      <c r="G376" s="281"/>
      <c r="H376" s="284">
        <v>625.87599999999998</v>
      </c>
      <c r="I376" s="285"/>
      <c r="J376" s="281"/>
      <c r="K376" s="281"/>
      <c r="L376" s="286"/>
      <c r="M376" s="287"/>
      <c r="N376" s="288"/>
      <c r="O376" s="288"/>
      <c r="P376" s="288"/>
      <c r="Q376" s="288"/>
      <c r="R376" s="288"/>
      <c r="S376" s="288"/>
      <c r="T376" s="289"/>
      <c r="U376" s="16"/>
      <c r="V376" s="16"/>
      <c r="W376" s="16"/>
      <c r="X376" s="16"/>
      <c r="Y376" s="16"/>
      <c r="Z376" s="16"/>
      <c r="AA376" s="16"/>
      <c r="AB376" s="16"/>
      <c r="AC376" s="16"/>
      <c r="AD376" s="16"/>
      <c r="AE376" s="16"/>
      <c r="AT376" s="290" t="s">
        <v>156</v>
      </c>
      <c r="AU376" s="290" t="s">
        <v>84</v>
      </c>
      <c r="AV376" s="16" t="s">
        <v>161</v>
      </c>
      <c r="AW376" s="16" t="s">
        <v>30</v>
      </c>
      <c r="AX376" s="16" t="s">
        <v>74</v>
      </c>
      <c r="AY376" s="290" t="s">
        <v>146</v>
      </c>
    </row>
    <row r="377" s="14" customFormat="1">
      <c r="A377" s="14"/>
      <c r="B377" s="243"/>
      <c r="C377" s="244"/>
      <c r="D377" s="234" t="s">
        <v>156</v>
      </c>
      <c r="E377" s="245" t="s">
        <v>1</v>
      </c>
      <c r="F377" s="246" t="s">
        <v>707</v>
      </c>
      <c r="G377" s="244"/>
      <c r="H377" s="247">
        <v>-297.13</v>
      </c>
      <c r="I377" s="248"/>
      <c r="J377" s="244"/>
      <c r="K377" s="244"/>
      <c r="L377" s="249"/>
      <c r="M377" s="250"/>
      <c r="N377" s="251"/>
      <c r="O377" s="251"/>
      <c r="P377" s="251"/>
      <c r="Q377" s="251"/>
      <c r="R377" s="251"/>
      <c r="S377" s="251"/>
      <c r="T377" s="252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3" t="s">
        <v>156</v>
      </c>
      <c r="AU377" s="253" t="s">
        <v>84</v>
      </c>
      <c r="AV377" s="14" t="s">
        <v>84</v>
      </c>
      <c r="AW377" s="14" t="s">
        <v>30</v>
      </c>
      <c r="AX377" s="14" t="s">
        <v>74</v>
      </c>
      <c r="AY377" s="253" t="s">
        <v>146</v>
      </c>
    </row>
    <row r="378" s="15" customFormat="1">
      <c r="A378" s="15"/>
      <c r="B378" s="254"/>
      <c r="C378" s="255"/>
      <c r="D378" s="234" t="s">
        <v>156</v>
      </c>
      <c r="E378" s="256" t="s">
        <v>1</v>
      </c>
      <c r="F378" s="257" t="s">
        <v>160</v>
      </c>
      <c r="G378" s="255"/>
      <c r="H378" s="258">
        <v>328.74599999999998</v>
      </c>
      <c r="I378" s="259"/>
      <c r="J378" s="255"/>
      <c r="K378" s="255"/>
      <c r="L378" s="260"/>
      <c r="M378" s="261"/>
      <c r="N378" s="262"/>
      <c r="O378" s="262"/>
      <c r="P378" s="262"/>
      <c r="Q378" s="262"/>
      <c r="R378" s="262"/>
      <c r="S378" s="262"/>
      <c r="T378" s="263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64" t="s">
        <v>156</v>
      </c>
      <c r="AU378" s="264" t="s">
        <v>84</v>
      </c>
      <c r="AV378" s="15" t="s">
        <v>152</v>
      </c>
      <c r="AW378" s="15" t="s">
        <v>30</v>
      </c>
      <c r="AX378" s="15" t="s">
        <v>82</v>
      </c>
      <c r="AY378" s="264" t="s">
        <v>146</v>
      </c>
    </row>
    <row r="379" s="2" customFormat="1" ht="37.8" customHeight="1">
      <c r="A379" s="39"/>
      <c r="B379" s="40"/>
      <c r="C379" s="219" t="s">
        <v>398</v>
      </c>
      <c r="D379" s="219" t="s">
        <v>148</v>
      </c>
      <c r="E379" s="220" t="s">
        <v>708</v>
      </c>
      <c r="F379" s="221" t="s">
        <v>709</v>
      </c>
      <c r="G379" s="222" t="s">
        <v>218</v>
      </c>
      <c r="H379" s="223">
        <v>297.13</v>
      </c>
      <c r="I379" s="224"/>
      <c r="J379" s="225">
        <f>ROUND(I379*H379,2)</f>
        <v>0</v>
      </c>
      <c r="K379" s="221" t="s">
        <v>33</v>
      </c>
      <c r="L379" s="45"/>
      <c r="M379" s="226" t="s">
        <v>1</v>
      </c>
      <c r="N379" s="227" t="s">
        <v>39</v>
      </c>
      <c r="O379" s="92"/>
      <c r="P379" s="228">
        <f>O379*H379</f>
        <v>0</v>
      </c>
      <c r="Q379" s="228">
        <v>0</v>
      </c>
      <c r="R379" s="228">
        <f>Q379*H379</f>
        <v>0</v>
      </c>
      <c r="S379" s="228">
        <v>0</v>
      </c>
      <c r="T379" s="229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0" t="s">
        <v>152</v>
      </c>
      <c r="AT379" s="230" t="s">
        <v>148</v>
      </c>
      <c r="AU379" s="230" t="s">
        <v>84</v>
      </c>
      <c r="AY379" s="18" t="s">
        <v>146</v>
      </c>
      <c r="BE379" s="231">
        <f>IF(N379="základní",J379,0)</f>
        <v>0</v>
      </c>
      <c r="BF379" s="231">
        <f>IF(N379="snížená",J379,0)</f>
        <v>0</v>
      </c>
      <c r="BG379" s="231">
        <f>IF(N379="zákl. přenesená",J379,0)</f>
        <v>0</v>
      </c>
      <c r="BH379" s="231">
        <f>IF(N379="sníž. přenesená",J379,0)</f>
        <v>0</v>
      </c>
      <c r="BI379" s="231">
        <f>IF(N379="nulová",J379,0)</f>
        <v>0</v>
      </c>
      <c r="BJ379" s="18" t="s">
        <v>82</v>
      </c>
      <c r="BK379" s="231">
        <f>ROUND(I379*H379,2)</f>
        <v>0</v>
      </c>
      <c r="BL379" s="18" t="s">
        <v>152</v>
      </c>
      <c r="BM379" s="230" t="s">
        <v>401</v>
      </c>
    </row>
    <row r="380" s="13" customFormat="1">
      <c r="A380" s="13"/>
      <c r="B380" s="232"/>
      <c r="C380" s="233"/>
      <c r="D380" s="234" t="s">
        <v>156</v>
      </c>
      <c r="E380" s="235" t="s">
        <v>1</v>
      </c>
      <c r="F380" s="236" t="s">
        <v>710</v>
      </c>
      <c r="G380" s="233"/>
      <c r="H380" s="235" t="s">
        <v>1</v>
      </c>
      <c r="I380" s="237"/>
      <c r="J380" s="233"/>
      <c r="K380" s="233"/>
      <c r="L380" s="238"/>
      <c r="M380" s="239"/>
      <c r="N380" s="240"/>
      <c r="O380" s="240"/>
      <c r="P380" s="240"/>
      <c r="Q380" s="240"/>
      <c r="R380" s="240"/>
      <c r="S380" s="240"/>
      <c r="T380" s="241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2" t="s">
        <v>156</v>
      </c>
      <c r="AU380" s="242" t="s">
        <v>84</v>
      </c>
      <c r="AV380" s="13" t="s">
        <v>82</v>
      </c>
      <c r="AW380" s="13" t="s">
        <v>30</v>
      </c>
      <c r="AX380" s="13" t="s">
        <v>74</v>
      </c>
      <c r="AY380" s="242" t="s">
        <v>146</v>
      </c>
    </row>
    <row r="381" s="14" customFormat="1">
      <c r="A381" s="14"/>
      <c r="B381" s="243"/>
      <c r="C381" s="244"/>
      <c r="D381" s="234" t="s">
        <v>156</v>
      </c>
      <c r="E381" s="245" t="s">
        <v>1</v>
      </c>
      <c r="F381" s="246" t="s">
        <v>711</v>
      </c>
      <c r="G381" s="244"/>
      <c r="H381" s="247">
        <v>297.13</v>
      </c>
      <c r="I381" s="248"/>
      <c r="J381" s="244"/>
      <c r="K381" s="244"/>
      <c r="L381" s="249"/>
      <c r="M381" s="250"/>
      <c r="N381" s="251"/>
      <c r="O381" s="251"/>
      <c r="P381" s="251"/>
      <c r="Q381" s="251"/>
      <c r="R381" s="251"/>
      <c r="S381" s="251"/>
      <c r="T381" s="252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3" t="s">
        <v>156</v>
      </c>
      <c r="AU381" s="253" t="s">
        <v>84</v>
      </c>
      <c r="AV381" s="14" t="s">
        <v>84</v>
      </c>
      <c r="AW381" s="14" t="s">
        <v>30</v>
      </c>
      <c r="AX381" s="14" t="s">
        <v>74</v>
      </c>
      <c r="AY381" s="253" t="s">
        <v>146</v>
      </c>
    </row>
    <row r="382" s="15" customFormat="1">
      <c r="A382" s="15"/>
      <c r="B382" s="254"/>
      <c r="C382" s="255"/>
      <c r="D382" s="234" t="s">
        <v>156</v>
      </c>
      <c r="E382" s="256" t="s">
        <v>1</v>
      </c>
      <c r="F382" s="257" t="s">
        <v>160</v>
      </c>
      <c r="G382" s="255"/>
      <c r="H382" s="258">
        <v>297.13</v>
      </c>
      <c r="I382" s="259"/>
      <c r="J382" s="255"/>
      <c r="K382" s="255"/>
      <c r="L382" s="260"/>
      <c r="M382" s="261"/>
      <c r="N382" s="262"/>
      <c r="O382" s="262"/>
      <c r="P382" s="262"/>
      <c r="Q382" s="262"/>
      <c r="R382" s="262"/>
      <c r="S382" s="262"/>
      <c r="T382" s="263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64" t="s">
        <v>156</v>
      </c>
      <c r="AU382" s="264" t="s">
        <v>84</v>
      </c>
      <c r="AV382" s="15" t="s">
        <v>152</v>
      </c>
      <c r="AW382" s="15" t="s">
        <v>30</v>
      </c>
      <c r="AX382" s="15" t="s">
        <v>82</v>
      </c>
      <c r="AY382" s="264" t="s">
        <v>146</v>
      </c>
    </row>
    <row r="383" s="12" customFormat="1" ht="22.8" customHeight="1">
      <c r="A383" s="12"/>
      <c r="B383" s="203"/>
      <c r="C383" s="204"/>
      <c r="D383" s="205" t="s">
        <v>73</v>
      </c>
      <c r="E383" s="217" t="s">
        <v>354</v>
      </c>
      <c r="F383" s="217" t="s">
        <v>355</v>
      </c>
      <c r="G383" s="204"/>
      <c r="H383" s="204"/>
      <c r="I383" s="207"/>
      <c r="J383" s="218">
        <f>BK383</f>
        <v>0</v>
      </c>
      <c r="K383" s="204"/>
      <c r="L383" s="209"/>
      <c r="M383" s="210"/>
      <c r="N383" s="211"/>
      <c r="O383" s="211"/>
      <c r="P383" s="212">
        <f>SUM(P384:P392)</f>
        <v>0</v>
      </c>
      <c r="Q383" s="211"/>
      <c r="R383" s="212">
        <f>SUM(R384:R392)</f>
        <v>0</v>
      </c>
      <c r="S383" s="211"/>
      <c r="T383" s="213">
        <f>SUM(T384:T392)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14" t="s">
        <v>82</v>
      </c>
      <c r="AT383" s="215" t="s">
        <v>73</v>
      </c>
      <c r="AU383" s="215" t="s">
        <v>82</v>
      </c>
      <c r="AY383" s="214" t="s">
        <v>146</v>
      </c>
      <c r="BK383" s="216">
        <f>SUM(BK384:BK392)</f>
        <v>0</v>
      </c>
    </row>
    <row r="384" s="2" customFormat="1" ht="33" customHeight="1">
      <c r="A384" s="39"/>
      <c r="B384" s="40"/>
      <c r="C384" s="219" t="s">
        <v>289</v>
      </c>
      <c r="D384" s="219" t="s">
        <v>148</v>
      </c>
      <c r="E384" s="220" t="s">
        <v>357</v>
      </c>
      <c r="F384" s="221" t="s">
        <v>358</v>
      </c>
      <c r="G384" s="222" t="s">
        <v>185</v>
      </c>
      <c r="H384" s="223">
        <v>25.359999999999999</v>
      </c>
      <c r="I384" s="224"/>
      <c r="J384" s="225">
        <f>ROUND(I384*H384,2)</f>
        <v>0</v>
      </c>
      <c r="K384" s="221" t="s">
        <v>33</v>
      </c>
      <c r="L384" s="45"/>
      <c r="M384" s="226" t="s">
        <v>1</v>
      </c>
      <c r="N384" s="227" t="s">
        <v>39</v>
      </c>
      <c r="O384" s="92"/>
      <c r="P384" s="228">
        <f>O384*H384</f>
        <v>0</v>
      </c>
      <c r="Q384" s="228">
        <v>0</v>
      </c>
      <c r="R384" s="228">
        <f>Q384*H384</f>
        <v>0</v>
      </c>
      <c r="S384" s="228">
        <v>0</v>
      </c>
      <c r="T384" s="229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30" t="s">
        <v>152</v>
      </c>
      <c r="AT384" s="230" t="s">
        <v>148</v>
      </c>
      <c r="AU384" s="230" t="s">
        <v>84</v>
      </c>
      <c r="AY384" s="18" t="s">
        <v>146</v>
      </c>
      <c r="BE384" s="231">
        <f>IF(N384="základní",J384,0)</f>
        <v>0</v>
      </c>
      <c r="BF384" s="231">
        <f>IF(N384="snížená",J384,0)</f>
        <v>0</v>
      </c>
      <c r="BG384" s="231">
        <f>IF(N384="zákl. přenesená",J384,0)</f>
        <v>0</v>
      </c>
      <c r="BH384" s="231">
        <f>IF(N384="sníž. přenesená",J384,0)</f>
        <v>0</v>
      </c>
      <c r="BI384" s="231">
        <f>IF(N384="nulová",J384,0)</f>
        <v>0</v>
      </c>
      <c r="BJ384" s="18" t="s">
        <v>82</v>
      </c>
      <c r="BK384" s="231">
        <f>ROUND(I384*H384,2)</f>
        <v>0</v>
      </c>
      <c r="BL384" s="18" t="s">
        <v>152</v>
      </c>
      <c r="BM384" s="230" t="s">
        <v>404</v>
      </c>
    </row>
    <row r="385" s="2" customFormat="1" ht="24.15" customHeight="1">
      <c r="A385" s="39"/>
      <c r="B385" s="40"/>
      <c r="C385" s="219" t="s">
        <v>405</v>
      </c>
      <c r="D385" s="219" t="s">
        <v>148</v>
      </c>
      <c r="E385" s="220" t="s">
        <v>360</v>
      </c>
      <c r="F385" s="221" t="s">
        <v>361</v>
      </c>
      <c r="G385" s="222" t="s">
        <v>185</v>
      </c>
      <c r="H385" s="223">
        <v>25.359999999999999</v>
      </c>
      <c r="I385" s="224"/>
      <c r="J385" s="225">
        <f>ROUND(I385*H385,2)</f>
        <v>0</v>
      </c>
      <c r="K385" s="221" t="s">
        <v>33</v>
      </c>
      <c r="L385" s="45"/>
      <c r="M385" s="226" t="s">
        <v>1</v>
      </c>
      <c r="N385" s="227" t="s">
        <v>39</v>
      </c>
      <c r="O385" s="92"/>
      <c r="P385" s="228">
        <f>O385*H385</f>
        <v>0</v>
      </c>
      <c r="Q385" s="228">
        <v>0</v>
      </c>
      <c r="R385" s="228">
        <f>Q385*H385</f>
        <v>0</v>
      </c>
      <c r="S385" s="228">
        <v>0</v>
      </c>
      <c r="T385" s="229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30" t="s">
        <v>152</v>
      </c>
      <c r="AT385" s="230" t="s">
        <v>148</v>
      </c>
      <c r="AU385" s="230" t="s">
        <v>84</v>
      </c>
      <c r="AY385" s="18" t="s">
        <v>146</v>
      </c>
      <c r="BE385" s="231">
        <f>IF(N385="základní",J385,0)</f>
        <v>0</v>
      </c>
      <c r="BF385" s="231">
        <f>IF(N385="snížená",J385,0)</f>
        <v>0</v>
      </c>
      <c r="BG385" s="231">
        <f>IF(N385="zákl. přenesená",J385,0)</f>
        <v>0</v>
      </c>
      <c r="BH385" s="231">
        <f>IF(N385="sníž. přenesená",J385,0)</f>
        <v>0</v>
      </c>
      <c r="BI385" s="231">
        <f>IF(N385="nulová",J385,0)</f>
        <v>0</v>
      </c>
      <c r="BJ385" s="18" t="s">
        <v>82</v>
      </c>
      <c r="BK385" s="231">
        <f>ROUND(I385*H385,2)</f>
        <v>0</v>
      </c>
      <c r="BL385" s="18" t="s">
        <v>152</v>
      </c>
      <c r="BM385" s="230" t="s">
        <v>408</v>
      </c>
    </row>
    <row r="386" s="2" customFormat="1" ht="24.15" customHeight="1">
      <c r="A386" s="39"/>
      <c r="B386" s="40"/>
      <c r="C386" s="219" t="s">
        <v>293</v>
      </c>
      <c r="D386" s="219" t="s">
        <v>148</v>
      </c>
      <c r="E386" s="220" t="s">
        <v>364</v>
      </c>
      <c r="F386" s="221" t="s">
        <v>365</v>
      </c>
      <c r="G386" s="222" t="s">
        <v>185</v>
      </c>
      <c r="H386" s="223">
        <v>355.04000000000002</v>
      </c>
      <c r="I386" s="224"/>
      <c r="J386" s="225">
        <f>ROUND(I386*H386,2)</f>
        <v>0</v>
      </c>
      <c r="K386" s="221" t="s">
        <v>33</v>
      </c>
      <c r="L386" s="45"/>
      <c r="M386" s="226" t="s">
        <v>1</v>
      </c>
      <c r="N386" s="227" t="s">
        <v>39</v>
      </c>
      <c r="O386" s="92"/>
      <c r="P386" s="228">
        <f>O386*H386</f>
        <v>0</v>
      </c>
      <c r="Q386" s="228">
        <v>0</v>
      </c>
      <c r="R386" s="228">
        <f>Q386*H386</f>
        <v>0</v>
      </c>
      <c r="S386" s="228">
        <v>0</v>
      </c>
      <c r="T386" s="229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30" t="s">
        <v>152</v>
      </c>
      <c r="AT386" s="230" t="s">
        <v>148</v>
      </c>
      <c r="AU386" s="230" t="s">
        <v>84</v>
      </c>
      <c r="AY386" s="18" t="s">
        <v>146</v>
      </c>
      <c r="BE386" s="231">
        <f>IF(N386="základní",J386,0)</f>
        <v>0</v>
      </c>
      <c r="BF386" s="231">
        <f>IF(N386="snížená",J386,0)</f>
        <v>0</v>
      </c>
      <c r="BG386" s="231">
        <f>IF(N386="zákl. přenesená",J386,0)</f>
        <v>0</v>
      </c>
      <c r="BH386" s="231">
        <f>IF(N386="sníž. přenesená",J386,0)</f>
        <v>0</v>
      </c>
      <c r="BI386" s="231">
        <f>IF(N386="nulová",J386,0)</f>
        <v>0</v>
      </c>
      <c r="BJ386" s="18" t="s">
        <v>82</v>
      </c>
      <c r="BK386" s="231">
        <f>ROUND(I386*H386,2)</f>
        <v>0</v>
      </c>
      <c r="BL386" s="18" t="s">
        <v>152</v>
      </c>
      <c r="BM386" s="230" t="s">
        <v>411</v>
      </c>
    </row>
    <row r="387" s="14" customFormat="1">
      <c r="A387" s="14"/>
      <c r="B387" s="243"/>
      <c r="C387" s="244"/>
      <c r="D387" s="234" t="s">
        <v>156</v>
      </c>
      <c r="E387" s="245" t="s">
        <v>1</v>
      </c>
      <c r="F387" s="246" t="s">
        <v>712</v>
      </c>
      <c r="G387" s="244"/>
      <c r="H387" s="247">
        <v>355.04000000000002</v>
      </c>
      <c r="I387" s="248"/>
      <c r="J387" s="244"/>
      <c r="K387" s="244"/>
      <c r="L387" s="249"/>
      <c r="M387" s="250"/>
      <c r="N387" s="251"/>
      <c r="O387" s="251"/>
      <c r="P387" s="251"/>
      <c r="Q387" s="251"/>
      <c r="R387" s="251"/>
      <c r="S387" s="251"/>
      <c r="T387" s="252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3" t="s">
        <v>156</v>
      </c>
      <c r="AU387" s="253" t="s">
        <v>84</v>
      </c>
      <c r="AV387" s="14" t="s">
        <v>84</v>
      </c>
      <c r="AW387" s="14" t="s">
        <v>30</v>
      </c>
      <c r="AX387" s="14" t="s">
        <v>74</v>
      </c>
      <c r="AY387" s="253" t="s">
        <v>146</v>
      </c>
    </row>
    <row r="388" s="15" customFormat="1">
      <c r="A388" s="15"/>
      <c r="B388" s="254"/>
      <c r="C388" s="255"/>
      <c r="D388" s="234" t="s">
        <v>156</v>
      </c>
      <c r="E388" s="256" t="s">
        <v>1</v>
      </c>
      <c r="F388" s="257" t="s">
        <v>160</v>
      </c>
      <c r="G388" s="255"/>
      <c r="H388" s="258">
        <v>355.04000000000002</v>
      </c>
      <c r="I388" s="259"/>
      <c r="J388" s="255"/>
      <c r="K388" s="255"/>
      <c r="L388" s="260"/>
      <c r="M388" s="261"/>
      <c r="N388" s="262"/>
      <c r="O388" s="262"/>
      <c r="P388" s="262"/>
      <c r="Q388" s="262"/>
      <c r="R388" s="262"/>
      <c r="S388" s="262"/>
      <c r="T388" s="263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64" t="s">
        <v>156</v>
      </c>
      <c r="AU388" s="264" t="s">
        <v>84</v>
      </c>
      <c r="AV388" s="15" t="s">
        <v>152</v>
      </c>
      <c r="AW388" s="15" t="s">
        <v>30</v>
      </c>
      <c r="AX388" s="15" t="s">
        <v>82</v>
      </c>
      <c r="AY388" s="264" t="s">
        <v>146</v>
      </c>
    </row>
    <row r="389" s="2" customFormat="1" ht="44.25" customHeight="1">
      <c r="A389" s="39"/>
      <c r="B389" s="40"/>
      <c r="C389" s="219" t="s">
        <v>412</v>
      </c>
      <c r="D389" s="219" t="s">
        <v>148</v>
      </c>
      <c r="E389" s="220" t="s">
        <v>368</v>
      </c>
      <c r="F389" s="221" t="s">
        <v>369</v>
      </c>
      <c r="G389" s="222" t="s">
        <v>185</v>
      </c>
      <c r="H389" s="223">
        <v>25.318999999999999</v>
      </c>
      <c r="I389" s="224"/>
      <c r="J389" s="225">
        <f>ROUND(I389*H389,2)</f>
        <v>0</v>
      </c>
      <c r="K389" s="221" t="s">
        <v>33</v>
      </c>
      <c r="L389" s="45"/>
      <c r="M389" s="226" t="s">
        <v>1</v>
      </c>
      <c r="N389" s="227" t="s">
        <v>39</v>
      </c>
      <c r="O389" s="92"/>
      <c r="P389" s="228">
        <f>O389*H389</f>
        <v>0</v>
      </c>
      <c r="Q389" s="228">
        <v>0</v>
      </c>
      <c r="R389" s="228">
        <f>Q389*H389</f>
        <v>0</v>
      </c>
      <c r="S389" s="228">
        <v>0</v>
      </c>
      <c r="T389" s="229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30" t="s">
        <v>152</v>
      </c>
      <c r="AT389" s="230" t="s">
        <v>148</v>
      </c>
      <c r="AU389" s="230" t="s">
        <v>84</v>
      </c>
      <c r="AY389" s="18" t="s">
        <v>146</v>
      </c>
      <c r="BE389" s="231">
        <f>IF(N389="základní",J389,0)</f>
        <v>0</v>
      </c>
      <c r="BF389" s="231">
        <f>IF(N389="snížená",J389,0)</f>
        <v>0</v>
      </c>
      <c r="BG389" s="231">
        <f>IF(N389="zákl. přenesená",J389,0)</f>
        <v>0</v>
      </c>
      <c r="BH389" s="231">
        <f>IF(N389="sníž. přenesená",J389,0)</f>
        <v>0</v>
      </c>
      <c r="BI389" s="231">
        <f>IF(N389="nulová",J389,0)</f>
        <v>0</v>
      </c>
      <c r="BJ389" s="18" t="s">
        <v>82</v>
      </c>
      <c r="BK389" s="231">
        <f>ROUND(I389*H389,2)</f>
        <v>0</v>
      </c>
      <c r="BL389" s="18" t="s">
        <v>152</v>
      </c>
      <c r="BM389" s="230" t="s">
        <v>415</v>
      </c>
    </row>
    <row r="390" s="14" customFormat="1">
      <c r="A390" s="14"/>
      <c r="B390" s="243"/>
      <c r="C390" s="244"/>
      <c r="D390" s="234" t="s">
        <v>156</v>
      </c>
      <c r="E390" s="245" t="s">
        <v>1</v>
      </c>
      <c r="F390" s="246" t="s">
        <v>713</v>
      </c>
      <c r="G390" s="244"/>
      <c r="H390" s="247">
        <v>25.318999999999999</v>
      </c>
      <c r="I390" s="248"/>
      <c r="J390" s="244"/>
      <c r="K390" s="244"/>
      <c r="L390" s="249"/>
      <c r="M390" s="250"/>
      <c r="N390" s="251"/>
      <c r="O390" s="251"/>
      <c r="P390" s="251"/>
      <c r="Q390" s="251"/>
      <c r="R390" s="251"/>
      <c r="S390" s="251"/>
      <c r="T390" s="252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3" t="s">
        <v>156</v>
      </c>
      <c r="AU390" s="253" t="s">
        <v>84</v>
      </c>
      <c r="AV390" s="14" t="s">
        <v>84</v>
      </c>
      <c r="AW390" s="14" t="s">
        <v>30</v>
      </c>
      <c r="AX390" s="14" t="s">
        <v>74</v>
      </c>
      <c r="AY390" s="253" t="s">
        <v>146</v>
      </c>
    </row>
    <row r="391" s="15" customFormat="1">
      <c r="A391" s="15"/>
      <c r="B391" s="254"/>
      <c r="C391" s="255"/>
      <c r="D391" s="234" t="s">
        <v>156</v>
      </c>
      <c r="E391" s="256" t="s">
        <v>1</v>
      </c>
      <c r="F391" s="257" t="s">
        <v>160</v>
      </c>
      <c r="G391" s="255"/>
      <c r="H391" s="258">
        <v>25.318999999999999</v>
      </c>
      <c r="I391" s="259"/>
      <c r="J391" s="255"/>
      <c r="K391" s="255"/>
      <c r="L391" s="260"/>
      <c r="M391" s="261"/>
      <c r="N391" s="262"/>
      <c r="O391" s="262"/>
      <c r="P391" s="262"/>
      <c r="Q391" s="262"/>
      <c r="R391" s="262"/>
      <c r="S391" s="262"/>
      <c r="T391" s="263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64" t="s">
        <v>156</v>
      </c>
      <c r="AU391" s="264" t="s">
        <v>84</v>
      </c>
      <c r="AV391" s="15" t="s">
        <v>152</v>
      </c>
      <c r="AW391" s="15" t="s">
        <v>30</v>
      </c>
      <c r="AX391" s="15" t="s">
        <v>82</v>
      </c>
      <c r="AY391" s="264" t="s">
        <v>146</v>
      </c>
    </row>
    <row r="392" s="2" customFormat="1" ht="44.25" customHeight="1">
      <c r="A392" s="39"/>
      <c r="B392" s="40"/>
      <c r="C392" s="219" t="s">
        <v>297</v>
      </c>
      <c r="D392" s="219" t="s">
        <v>148</v>
      </c>
      <c r="E392" s="220" t="s">
        <v>714</v>
      </c>
      <c r="F392" s="221" t="s">
        <v>715</v>
      </c>
      <c r="G392" s="222" t="s">
        <v>185</v>
      </c>
      <c r="H392" s="223">
        <v>0.017000000000000001</v>
      </c>
      <c r="I392" s="224"/>
      <c r="J392" s="225">
        <f>ROUND(I392*H392,2)</f>
        <v>0</v>
      </c>
      <c r="K392" s="221" t="s">
        <v>33</v>
      </c>
      <c r="L392" s="45"/>
      <c r="M392" s="226" t="s">
        <v>1</v>
      </c>
      <c r="N392" s="227" t="s">
        <v>39</v>
      </c>
      <c r="O392" s="92"/>
      <c r="P392" s="228">
        <f>O392*H392</f>
        <v>0</v>
      </c>
      <c r="Q392" s="228">
        <v>0</v>
      </c>
      <c r="R392" s="228">
        <f>Q392*H392</f>
        <v>0</v>
      </c>
      <c r="S392" s="228">
        <v>0</v>
      </c>
      <c r="T392" s="229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30" t="s">
        <v>152</v>
      </c>
      <c r="AT392" s="230" t="s">
        <v>148</v>
      </c>
      <c r="AU392" s="230" t="s">
        <v>84</v>
      </c>
      <c r="AY392" s="18" t="s">
        <v>146</v>
      </c>
      <c r="BE392" s="231">
        <f>IF(N392="základní",J392,0)</f>
        <v>0</v>
      </c>
      <c r="BF392" s="231">
        <f>IF(N392="snížená",J392,0)</f>
        <v>0</v>
      </c>
      <c r="BG392" s="231">
        <f>IF(N392="zákl. přenesená",J392,0)</f>
        <v>0</v>
      </c>
      <c r="BH392" s="231">
        <f>IF(N392="sníž. přenesená",J392,0)</f>
        <v>0</v>
      </c>
      <c r="BI392" s="231">
        <f>IF(N392="nulová",J392,0)</f>
        <v>0</v>
      </c>
      <c r="BJ392" s="18" t="s">
        <v>82</v>
      </c>
      <c r="BK392" s="231">
        <f>ROUND(I392*H392,2)</f>
        <v>0</v>
      </c>
      <c r="BL392" s="18" t="s">
        <v>152</v>
      </c>
      <c r="BM392" s="230" t="s">
        <v>418</v>
      </c>
    </row>
    <row r="393" s="12" customFormat="1" ht="22.8" customHeight="1">
      <c r="A393" s="12"/>
      <c r="B393" s="203"/>
      <c r="C393" s="204"/>
      <c r="D393" s="205" t="s">
        <v>73</v>
      </c>
      <c r="E393" s="217" t="s">
        <v>371</v>
      </c>
      <c r="F393" s="217" t="s">
        <v>372</v>
      </c>
      <c r="G393" s="204"/>
      <c r="H393" s="204"/>
      <c r="I393" s="207"/>
      <c r="J393" s="218">
        <f>BK393</f>
        <v>0</v>
      </c>
      <c r="K393" s="204"/>
      <c r="L393" s="209"/>
      <c r="M393" s="210"/>
      <c r="N393" s="211"/>
      <c r="O393" s="211"/>
      <c r="P393" s="212">
        <f>P394</f>
        <v>0</v>
      </c>
      <c r="Q393" s="211"/>
      <c r="R393" s="212">
        <f>R394</f>
        <v>0</v>
      </c>
      <c r="S393" s="211"/>
      <c r="T393" s="213">
        <f>T394</f>
        <v>0</v>
      </c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R393" s="214" t="s">
        <v>82</v>
      </c>
      <c r="AT393" s="215" t="s">
        <v>73</v>
      </c>
      <c r="AU393" s="215" t="s">
        <v>82</v>
      </c>
      <c r="AY393" s="214" t="s">
        <v>146</v>
      </c>
      <c r="BK393" s="216">
        <f>BK394</f>
        <v>0</v>
      </c>
    </row>
    <row r="394" s="2" customFormat="1" ht="24.15" customHeight="1">
      <c r="A394" s="39"/>
      <c r="B394" s="40"/>
      <c r="C394" s="219" t="s">
        <v>421</v>
      </c>
      <c r="D394" s="219" t="s">
        <v>148</v>
      </c>
      <c r="E394" s="220" t="s">
        <v>374</v>
      </c>
      <c r="F394" s="221" t="s">
        <v>375</v>
      </c>
      <c r="G394" s="222" t="s">
        <v>185</v>
      </c>
      <c r="H394" s="223">
        <v>9.7609999999999992</v>
      </c>
      <c r="I394" s="224"/>
      <c r="J394" s="225">
        <f>ROUND(I394*H394,2)</f>
        <v>0</v>
      </c>
      <c r="K394" s="221" t="s">
        <v>33</v>
      </c>
      <c r="L394" s="45"/>
      <c r="M394" s="226" t="s">
        <v>1</v>
      </c>
      <c r="N394" s="227" t="s">
        <v>39</v>
      </c>
      <c r="O394" s="92"/>
      <c r="P394" s="228">
        <f>O394*H394</f>
        <v>0</v>
      </c>
      <c r="Q394" s="228">
        <v>0</v>
      </c>
      <c r="R394" s="228">
        <f>Q394*H394</f>
        <v>0</v>
      </c>
      <c r="S394" s="228">
        <v>0</v>
      </c>
      <c r="T394" s="229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30" t="s">
        <v>152</v>
      </c>
      <c r="AT394" s="230" t="s">
        <v>148</v>
      </c>
      <c r="AU394" s="230" t="s">
        <v>84</v>
      </c>
      <c r="AY394" s="18" t="s">
        <v>146</v>
      </c>
      <c r="BE394" s="231">
        <f>IF(N394="základní",J394,0)</f>
        <v>0</v>
      </c>
      <c r="BF394" s="231">
        <f>IF(N394="snížená",J394,0)</f>
        <v>0</v>
      </c>
      <c r="BG394" s="231">
        <f>IF(N394="zákl. přenesená",J394,0)</f>
        <v>0</v>
      </c>
      <c r="BH394" s="231">
        <f>IF(N394="sníž. přenesená",J394,0)</f>
        <v>0</v>
      </c>
      <c r="BI394" s="231">
        <f>IF(N394="nulová",J394,0)</f>
        <v>0</v>
      </c>
      <c r="BJ394" s="18" t="s">
        <v>82</v>
      </c>
      <c r="BK394" s="231">
        <f>ROUND(I394*H394,2)</f>
        <v>0</v>
      </c>
      <c r="BL394" s="18" t="s">
        <v>152</v>
      </c>
      <c r="BM394" s="230" t="s">
        <v>424</v>
      </c>
    </row>
    <row r="395" s="12" customFormat="1" ht="25.92" customHeight="1">
      <c r="A395" s="12"/>
      <c r="B395" s="203"/>
      <c r="C395" s="204"/>
      <c r="D395" s="205" t="s">
        <v>73</v>
      </c>
      <c r="E395" s="206" t="s">
        <v>377</v>
      </c>
      <c r="F395" s="206" t="s">
        <v>378</v>
      </c>
      <c r="G395" s="204"/>
      <c r="H395" s="204"/>
      <c r="I395" s="207"/>
      <c r="J395" s="208">
        <f>BK395</f>
        <v>0</v>
      </c>
      <c r="K395" s="204"/>
      <c r="L395" s="209"/>
      <c r="M395" s="210"/>
      <c r="N395" s="211"/>
      <c r="O395" s="211"/>
      <c r="P395" s="212">
        <f>P396+P435+P445+P455+P472+P484</f>
        <v>0</v>
      </c>
      <c r="Q395" s="211"/>
      <c r="R395" s="212">
        <f>R396+R435+R445+R455+R472+R484</f>
        <v>0</v>
      </c>
      <c r="S395" s="211"/>
      <c r="T395" s="213">
        <f>T396+T435+T445+T455+T472+T484</f>
        <v>0</v>
      </c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R395" s="214" t="s">
        <v>84</v>
      </c>
      <c r="AT395" s="215" t="s">
        <v>73</v>
      </c>
      <c r="AU395" s="215" t="s">
        <v>74</v>
      </c>
      <c r="AY395" s="214" t="s">
        <v>146</v>
      </c>
      <c r="BK395" s="216">
        <f>BK396+BK435+BK445+BK455+BK472+BK484</f>
        <v>0</v>
      </c>
    </row>
    <row r="396" s="12" customFormat="1" ht="22.8" customHeight="1">
      <c r="A396" s="12"/>
      <c r="B396" s="203"/>
      <c r="C396" s="204"/>
      <c r="D396" s="205" t="s">
        <v>73</v>
      </c>
      <c r="E396" s="217" t="s">
        <v>716</v>
      </c>
      <c r="F396" s="217" t="s">
        <v>717</v>
      </c>
      <c r="G396" s="204"/>
      <c r="H396" s="204"/>
      <c r="I396" s="207"/>
      <c r="J396" s="218">
        <f>BK396</f>
        <v>0</v>
      </c>
      <c r="K396" s="204"/>
      <c r="L396" s="209"/>
      <c r="M396" s="210"/>
      <c r="N396" s="211"/>
      <c r="O396" s="211"/>
      <c r="P396" s="212">
        <f>SUM(P397:P434)</f>
        <v>0</v>
      </c>
      <c r="Q396" s="211"/>
      <c r="R396" s="212">
        <f>SUM(R397:R434)</f>
        <v>0</v>
      </c>
      <c r="S396" s="211"/>
      <c r="T396" s="213">
        <f>SUM(T397:T434)</f>
        <v>0</v>
      </c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R396" s="214" t="s">
        <v>84</v>
      </c>
      <c r="AT396" s="215" t="s">
        <v>73</v>
      </c>
      <c r="AU396" s="215" t="s">
        <v>82</v>
      </c>
      <c r="AY396" s="214" t="s">
        <v>146</v>
      </c>
      <c r="BK396" s="216">
        <f>SUM(BK397:BK434)</f>
        <v>0</v>
      </c>
    </row>
    <row r="397" s="2" customFormat="1" ht="24.15" customHeight="1">
      <c r="A397" s="39"/>
      <c r="B397" s="40"/>
      <c r="C397" s="219" t="s">
        <v>302</v>
      </c>
      <c r="D397" s="219" t="s">
        <v>148</v>
      </c>
      <c r="E397" s="220" t="s">
        <v>718</v>
      </c>
      <c r="F397" s="221" t="s">
        <v>719</v>
      </c>
      <c r="G397" s="222" t="s">
        <v>218</v>
      </c>
      <c r="H397" s="223">
        <v>4.3200000000000003</v>
      </c>
      <c r="I397" s="224"/>
      <c r="J397" s="225">
        <f>ROUND(I397*H397,2)</f>
        <v>0</v>
      </c>
      <c r="K397" s="221" t="s">
        <v>33</v>
      </c>
      <c r="L397" s="45"/>
      <c r="M397" s="226" t="s">
        <v>1</v>
      </c>
      <c r="N397" s="227" t="s">
        <v>39</v>
      </c>
      <c r="O397" s="92"/>
      <c r="P397" s="228">
        <f>O397*H397</f>
        <v>0</v>
      </c>
      <c r="Q397" s="228">
        <v>0</v>
      </c>
      <c r="R397" s="228">
        <f>Q397*H397</f>
        <v>0</v>
      </c>
      <c r="S397" s="228">
        <v>0</v>
      </c>
      <c r="T397" s="229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30" t="s">
        <v>190</v>
      </c>
      <c r="AT397" s="230" t="s">
        <v>148</v>
      </c>
      <c r="AU397" s="230" t="s">
        <v>84</v>
      </c>
      <c r="AY397" s="18" t="s">
        <v>146</v>
      </c>
      <c r="BE397" s="231">
        <f>IF(N397="základní",J397,0)</f>
        <v>0</v>
      </c>
      <c r="BF397" s="231">
        <f>IF(N397="snížená",J397,0)</f>
        <v>0</v>
      </c>
      <c r="BG397" s="231">
        <f>IF(N397="zákl. přenesená",J397,0)</f>
        <v>0</v>
      </c>
      <c r="BH397" s="231">
        <f>IF(N397="sníž. přenesená",J397,0)</f>
        <v>0</v>
      </c>
      <c r="BI397" s="231">
        <f>IF(N397="nulová",J397,0)</f>
        <v>0</v>
      </c>
      <c r="BJ397" s="18" t="s">
        <v>82</v>
      </c>
      <c r="BK397" s="231">
        <f>ROUND(I397*H397,2)</f>
        <v>0</v>
      </c>
      <c r="BL397" s="18" t="s">
        <v>190</v>
      </c>
      <c r="BM397" s="230" t="s">
        <v>431</v>
      </c>
    </row>
    <row r="398" s="13" customFormat="1">
      <c r="A398" s="13"/>
      <c r="B398" s="232"/>
      <c r="C398" s="233"/>
      <c r="D398" s="234" t="s">
        <v>156</v>
      </c>
      <c r="E398" s="235" t="s">
        <v>1</v>
      </c>
      <c r="F398" s="236" t="s">
        <v>620</v>
      </c>
      <c r="G398" s="233"/>
      <c r="H398" s="235" t="s">
        <v>1</v>
      </c>
      <c r="I398" s="237"/>
      <c r="J398" s="233"/>
      <c r="K398" s="233"/>
      <c r="L398" s="238"/>
      <c r="M398" s="239"/>
      <c r="N398" s="240"/>
      <c r="O398" s="240"/>
      <c r="P398" s="240"/>
      <c r="Q398" s="240"/>
      <c r="R398" s="240"/>
      <c r="S398" s="240"/>
      <c r="T398" s="241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2" t="s">
        <v>156</v>
      </c>
      <c r="AU398" s="242" t="s">
        <v>84</v>
      </c>
      <c r="AV398" s="13" t="s">
        <v>82</v>
      </c>
      <c r="AW398" s="13" t="s">
        <v>30</v>
      </c>
      <c r="AX398" s="13" t="s">
        <v>74</v>
      </c>
      <c r="AY398" s="242" t="s">
        <v>146</v>
      </c>
    </row>
    <row r="399" s="14" customFormat="1">
      <c r="A399" s="14"/>
      <c r="B399" s="243"/>
      <c r="C399" s="244"/>
      <c r="D399" s="234" t="s">
        <v>156</v>
      </c>
      <c r="E399" s="245" t="s">
        <v>1</v>
      </c>
      <c r="F399" s="246" t="s">
        <v>720</v>
      </c>
      <c r="G399" s="244"/>
      <c r="H399" s="247">
        <v>4.3200000000000003</v>
      </c>
      <c r="I399" s="248"/>
      <c r="J399" s="244"/>
      <c r="K399" s="244"/>
      <c r="L399" s="249"/>
      <c r="M399" s="250"/>
      <c r="N399" s="251"/>
      <c r="O399" s="251"/>
      <c r="P399" s="251"/>
      <c r="Q399" s="251"/>
      <c r="R399" s="251"/>
      <c r="S399" s="251"/>
      <c r="T399" s="252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3" t="s">
        <v>156</v>
      </c>
      <c r="AU399" s="253" t="s">
        <v>84</v>
      </c>
      <c r="AV399" s="14" t="s">
        <v>84</v>
      </c>
      <c r="AW399" s="14" t="s">
        <v>30</v>
      </c>
      <c r="AX399" s="14" t="s">
        <v>74</v>
      </c>
      <c r="AY399" s="253" t="s">
        <v>146</v>
      </c>
    </row>
    <row r="400" s="15" customFormat="1">
      <c r="A400" s="15"/>
      <c r="B400" s="254"/>
      <c r="C400" s="255"/>
      <c r="D400" s="234" t="s">
        <v>156</v>
      </c>
      <c r="E400" s="256" t="s">
        <v>1</v>
      </c>
      <c r="F400" s="257" t="s">
        <v>160</v>
      </c>
      <c r="G400" s="255"/>
      <c r="H400" s="258">
        <v>4.3200000000000003</v>
      </c>
      <c r="I400" s="259"/>
      <c r="J400" s="255"/>
      <c r="K400" s="255"/>
      <c r="L400" s="260"/>
      <c r="M400" s="261"/>
      <c r="N400" s="262"/>
      <c r="O400" s="262"/>
      <c r="P400" s="262"/>
      <c r="Q400" s="262"/>
      <c r="R400" s="262"/>
      <c r="S400" s="262"/>
      <c r="T400" s="263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64" t="s">
        <v>156</v>
      </c>
      <c r="AU400" s="264" t="s">
        <v>84</v>
      </c>
      <c r="AV400" s="15" t="s">
        <v>152</v>
      </c>
      <c r="AW400" s="15" t="s">
        <v>30</v>
      </c>
      <c r="AX400" s="15" t="s">
        <v>82</v>
      </c>
      <c r="AY400" s="264" t="s">
        <v>146</v>
      </c>
    </row>
    <row r="401" s="2" customFormat="1" ht="16.5" customHeight="1">
      <c r="A401" s="39"/>
      <c r="B401" s="40"/>
      <c r="C401" s="265" t="s">
        <v>435</v>
      </c>
      <c r="D401" s="265" t="s">
        <v>201</v>
      </c>
      <c r="E401" s="266" t="s">
        <v>721</v>
      </c>
      <c r="F401" s="267" t="s">
        <v>722</v>
      </c>
      <c r="G401" s="268" t="s">
        <v>185</v>
      </c>
      <c r="H401" s="269">
        <v>0.001</v>
      </c>
      <c r="I401" s="270"/>
      <c r="J401" s="271">
        <f>ROUND(I401*H401,2)</f>
        <v>0</v>
      </c>
      <c r="K401" s="267" t="s">
        <v>33</v>
      </c>
      <c r="L401" s="272"/>
      <c r="M401" s="273" t="s">
        <v>1</v>
      </c>
      <c r="N401" s="274" t="s">
        <v>39</v>
      </c>
      <c r="O401" s="92"/>
      <c r="P401" s="228">
        <f>O401*H401</f>
        <v>0</v>
      </c>
      <c r="Q401" s="228">
        <v>0</v>
      </c>
      <c r="R401" s="228">
        <f>Q401*H401</f>
        <v>0</v>
      </c>
      <c r="S401" s="228">
        <v>0</v>
      </c>
      <c r="T401" s="229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30" t="s">
        <v>234</v>
      </c>
      <c r="AT401" s="230" t="s">
        <v>201</v>
      </c>
      <c r="AU401" s="230" t="s">
        <v>84</v>
      </c>
      <c r="AY401" s="18" t="s">
        <v>146</v>
      </c>
      <c r="BE401" s="231">
        <f>IF(N401="základní",J401,0)</f>
        <v>0</v>
      </c>
      <c r="BF401" s="231">
        <f>IF(N401="snížená",J401,0)</f>
        <v>0</v>
      </c>
      <c r="BG401" s="231">
        <f>IF(N401="zákl. přenesená",J401,0)</f>
        <v>0</v>
      </c>
      <c r="BH401" s="231">
        <f>IF(N401="sníž. přenesená",J401,0)</f>
        <v>0</v>
      </c>
      <c r="BI401" s="231">
        <f>IF(N401="nulová",J401,0)</f>
        <v>0</v>
      </c>
      <c r="BJ401" s="18" t="s">
        <v>82</v>
      </c>
      <c r="BK401" s="231">
        <f>ROUND(I401*H401,2)</f>
        <v>0</v>
      </c>
      <c r="BL401" s="18" t="s">
        <v>190</v>
      </c>
      <c r="BM401" s="230" t="s">
        <v>443</v>
      </c>
    </row>
    <row r="402" s="14" customFormat="1">
      <c r="A402" s="14"/>
      <c r="B402" s="243"/>
      <c r="C402" s="244"/>
      <c r="D402" s="234" t="s">
        <v>156</v>
      </c>
      <c r="E402" s="245" t="s">
        <v>1</v>
      </c>
      <c r="F402" s="246" t="s">
        <v>723</v>
      </c>
      <c r="G402" s="244"/>
      <c r="H402" s="247">
        <v>0.001</v>
      </c>
      <c r="I402" s="248"/>
      <c r="J402" s="244"/>
      <c r="K402" s="244"/>
      <c r="L402" s="249"/>
      <c r="M402" s="250"/>
      <c r="N402" s="251"/>
      <c r="O402" s="251"/>
      <c r="P402" s="251"/>
      <c r="Q402" s="251"/>
      <c r="R402" s="251"/>
      <c r="S402" s="251"/>
      <c r="T402" s="252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3" t="s">
        <v>156</v>
      </c>
      <c r="AU402" s="253" t="s">
        <v>84</v>
      </c>
      <c r="AV402" s="14" t="s">
        <v>84</v>
      </c>
      <c r="AW402" s="14" t="s">
        <v>30</v>
      </c>
      <c r="AX402" s="14" t="s">
        <v>74</v>
      </c>
      <c r="AY402" s="253" t="s">
        <v>146</v>
      </c>
    </row>
    <row r="403" s="15" customFormat="1">
      <c r="A403" s="15"/>
      <c r="B403" s="254"/>
      <c r="C403" s="255"/>
      <c r="D403" s="234" t="s">
        <v>156</v>
      </c>
      <c r="E403" s="256" t="s">
        <v>1</v>
      </c>
      <c r="F403" s="257" t="s">
        <v>160</v>
      </c>
      <c r="G403" s="255"/>
      <c r="H403" s="258">
        <v>0.001</v>
      </c>
      <c r="I403" s="259"/>
      <c r="J403" s="255"/>
      <c r="K403" s="255"/>
      <c r="L403" s="260"/>
      <c r="M403" s="261"/>
      <c r="N403" s="262"/>
      <c r="O403" s="262"/>
      <c r="P403" s="262"/>
      <c r="Q403" s="262"/>
      <c r="R403" s="262"/>
      <c r="S403" s="262"/>
      <c r="T403" s="263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64" t="s">
        <v>156</v>
      </c>
      <c r="AU403" s="264" t="s">
        <v>84</v>
      </c>
      <c r="AV403" s="15" t="s">
        <v>152</v>
      </c>
      <c r="AW403" s="15" t="s">
        <v>30</v>
      </c>
      <c r="AX403" s="15" t="s">
        <v>82</v>
      </c>
      <c r="AY403" s="264" t="s">
        <v>146</v>
      </c>
    </row>
    <row r="404" s="2" customFormat="1" ht="16.5" customHeight="1">
      <c r="A404" s="39"/>
      <c r="B404" s="40"/>
      <c r="C404" s="219" t="s">
        <v>308</v>
      </c>
      <c r="D404" s="219" t="s">
        <v>148</v>
      </c>
      <c r="E404" s="220" t="s">
        <v>724</v>
      </c>
      <c r="F404" s="221" t="s">
        <v>725</v>
      </c>
      <c r="G404" s="222" t="s">
        <v>218</v>
      </c>
      <c r="H404" s="223">
        <v>4.3200000000000003</v>
      </c>
      <c r="I404" s="224"/>
      <c r="J404" s="225">
        <f>ROUND(I404*H404,2)</f>
        <v>0</v>
      </c>
      <c r="K404" s="221" t="s">
        <v>33</v>
      </c>
      <c r="L404" s="45"/>
      <c r="M404" s="226" t="s">
        <v>1</v>
      </c>
      <c r="N404" s="227" t="s">
        <v>39</v>
      </c>
      <c r="O404" s="92"/>
      <c r="P404" s="228">
        <f>O404*H404</f>
        <v>0</v>
      </c>
      <c r="Q404" s="228">
        <v>0</v>
      </c>
      <c r="R404" s="228">
        <f>Q404*H404</f>
        <v>0</v>
      </c>
      <c r="S404" s="228">
        <v>0</v>
      </c>
      <c r="T404" s="229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30" t="s">
        <v>190</v>
      </c>
      <c r="AT404" s="230" t="s">
        <v>148</v>
      </c>
      <c r="AU404" s="230" t="s">
        <v>84</v>
      </c>
      <c r="AY404" s="18" t="s">
        <v>146</v>
      </c>
      <c r="BE404" s="231">
        <f>IF(N404="základní",J404,0)</f>
        <v>0</v>
      </c>
      <c r="BF404" s="231">
        <f>IF(N404="snížená",J404,0)</f>
        <v>0</v>
      </c>
      <c r="BG404" s="231">
        <f>IF(N404="zákl. přenesená",J404,0)</f>
        <v>0</v>
      </c>
      <c r="BH404" s="231">
        <f>IF(N404="sníž. přenesená",J404,0)</f>
        <v>0</v>
      </c>
      <c r="BI404" s="231">
        <f>IF(N404="nulová",J404,0)</f>
        <v>0</v>
      </c>
      <c r="BJ404" s="18" t="s">
        <v>82</v>
      </c>
      <c r="BK404" s="231">
        <f>ROUND(I404*H404,2)</f>
        <v>0</v>
      </c>
      <c r="BL404" s="18" t="s">
        <v>190</v>
      </c>
      <c r="BM404" s="230" t="s">
        <v>448</v>
      </c>
    </row>
    <row r="405" s="13" customFormat="1">
      <c r="A405" s="13"/>
      <c r="B405" s="232"/>
      <c r="C405" s="233"/>
      <c r="D405" s="234" t="s">
        <v>156</v>
      </c>
      <c r="E405" s="235" t="s">
        <v>1</v>
      </c>
      <c r="F405" s="236" t="s">
        <v>650</v>
      </c>
      <c r="G405" s="233"/>
      <c r="H405" s="235" t="s">
        <v>1</v>
      </c>
      <c r="I405" s="237"/>
      <c r="J405" s="233"/>
      <c r="K405" s="233"/>
      <c r="L405" s="238"/>
      <c r="M405" s="239"/>
      <c r="N405" s="240"/>
      <c r="O405" s="240"/>
      <c r="P405" s="240"/>
      <c r="Q405" s="240"/>
      <c r="R405" s="240"/>
      <c r="S405" s="240"/>
      <c r="T405" s="241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2" t="s">
        <v>156</v>
      </c>
      <c r="AU405" s="242" t="s">
        <v>84</v>
      </c>
      <c r="AV405" s="13" t="s">
        <v>82</v>
      </c>
      <c r="AW405" s="13" t="s">
        <v>30</v>
      </c>
      <c r="AX405" s="13" t="s">
        <v>74</v>
      </c>
      <c r="AY405" s="242" t="s">
        <v>146</v>
      </c>
    </row>
    <row r="406" s="14" customFormat="1">
      <c r="A406" s="14"/>
      <c r="B406" s="243"/>
      <c r="C406" s="244"/>
      <c r="D406" s="234" t="s">
        <v>156</v>
      </c>
      <c r="E406" s="245" t="s">
        <v>1</v>
      </c>
      <c r="F406" s="246" t="s">
        <v>720</v>
      </c>
      <c r="G406" s="244"/>
      <c r="H406" s="247">
        <v>4.3200000000000003</v>
      </c>
      <c r="I406" s="248"/>
      <c r="J406" s="244"/>
      <c r="K406" s="244"/>
      <c r="L406" s="249"/>
      <c r="M406" s="250"/>
      <c r="N406" s="251"/>
      <c r="O406" s="251"/>
      <c r="P406" s="251"/>
      <c r="Q406" s="251"/>
      <c r="R406" s="251"/>
      <c r="S406" s="251"/>
      <c r="T406" s="252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3" t="s">
        <v>156</v>
      </c>
      <c r="AU406" s="253" t="s">
        <v>84</v>
      </c>
      <c r="AV406" s="14" t="s">
        <v>84</v>
      </c>
      <c r="AW406" s="14" t="s">
        <v>30</v>
      </c>
      <c r="AX406" s="14" t="s">
        <v>74</v>
      </c>
      <c r="AY406" s="253" t="s">
        <v>146</v>
      </c>
    </row>
    <row r="407" s="15" customFormat="1">
      <c r="A407" s="15"/>
      <c r="B407" s="254"/>
      <c r="C407" s="255"/>
      <c r="D407" s="234" t="s">
        <v>156</v>
      </c>
      <c r="E407" s="256" t="s">
        <v>1</v>
      </c>
      <c r="F407" s="257" t="s">
        <v>160</v>
      </c>
      <c r="G407" s="255"/>
      <c r="H407" s="258">
        <v>4.3200000000000003</v>
      </c>
      <c r="I407" s="259"/>
      <c r="J407" s="255"/>
      <c r="K407" s="255"/>
      <c r="L407" s="260"/>
      <c r="M407" s="261"/>
      <c r="N407" s="262"/>
      <c r="O407" s="262"/>
      <c r="P407" s="262"/>
      <c r="Q407" s="262"/>
      <c r="R407" s="262"/>
      <c r="S407" s="262"/>
      <c r="T407" s="263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64" t="s">
        <v>156</v>
      </c>
      <c r="AU407" s="264" t="s">
        <v>84</v>
      </c>
      <c r="AV407" s="15" t="s">
        <v>152</v>
      </c>
      <c r="AW407" s="15" t="s">
        <v>30</v>
      </c>
      <c r="AX407" s="15" t="s">
        <v>82</v>
      </c>
      <c r="AY407" s="264" t="s">
        <v>146</v>
      </c>
    </row>
    <row r="408" s="2" customFormat="1" ht="24.15" customHeight="1">
      <c r="A408" s="39"/>
      <c r="B408" s="40"/>
      <c r="C408" s="219" t="s">
        <v>444</v>
      </c>
      <c r="D408" s="219" t="s">
        <v>148</v>
      </c>
      <c r="E408" s="220" t="s">
        <v>726</v>
      </c>
      <c r="F408" s="221" t="s">
        <v>727</v>
      </c>
      <c r="G408" s="222" t="s">
        <v>218</v>
      </c>
      <c r="H408" s="223">
        <v>4.3200000000000003</v>
      </c>
      <c r="I408" s="224"/>
      <c r="J408" s="225">
        <f>ROUND(I408*H408,2)</f>
        <v>0</v>
      </c>
      <c r="K408" s="221" t="s">
        <v>33</v>
      </c>
      <c r="L408" s="45"/>
      <c r="M408" s="226" t="s">
        <v>1</v>
      </c>
      <c r="N408" s="227" t="s">
        <v>39</v>
      </c>
      <c r="O408" s="92"/>
      <c r="P408" s="228">
        <f>O408*H408</f>
        <v>0</v>
      </c>
      <c r="Q408" s="228">
        <v>0</v>
      </c>
      <c r="R408" s="228">
        <f>Q408*H408</f>
        <v>0</v>
      </c>
      <c r="S408" s="228">
        <v>0</v>
      </c>
      <c r="T408" s="229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30" t="s">
        <v>190</v>
      </c>
      <c r="AT408" s="230" t="s">
        <v>148</v>
      </c>
      <c r="AU408" s="230" t="s">
        <v>84</v>
      </c>
      <c r="AY408" s="18" t="s">
        <v>146</v>
      </c>
      <c r="BE408" s="231">
        <f>IF(N408="základní",J408,0)</f>
        <v>0</v>
      </c>
      <c r="BF408" s="231">
        <f>IF(N408="snížená",J408,0)</f>
        <v>0</v>
      </c>
      <c r="BG408" s="231">
        <f>IF(N408="zákl. přenesená",J408,0)</f>
        <v>0</v>
      </c>
      <c r="BH408" s="231">
        <f>IF(N408="sníž. přenesená",J408,0)</f>
        <v>0</v>
      </c>
      <c r="BI408" s="231">
        <f>IF(N408="nulová",J408,0)</f>
        <v>0</v>
      </c>
      <c r="BJ408" s="18" t="s">
        <v>82</v>
      </c>
      <c r="BK408" s="231">
        <f>ROUND(I408*H408,2)</f>
        <v>0</v>
      </c>
      <c r="BL408" s="18" t="s">
        <v>190</v>
      </c>
      <c r="BM408" s="230" t="s">
        <v>451</v>
      </c>
    </row>
    <row r="409" s="13" customFormat="1">
      <c r="A409" s="13"/>
      <c r="B409" s="232"/>
      <c r="C409" s="233"/>
      <c r="D409" s="234" t="s">
        <v>156</v>
      </c>
      <c r="E409" s="235" t="s">
        <v>1</v>
      </c>
      <c r="F409" s="236" t="s">
        <v>620</v>
      </c>
      <c r="G409" s="233"/>
      <c r="H409" s="235" t="s">
        <v>1</v>
      </c>
      <c r="I409" s="237"/>
      <c r="J409" s="233"/>
      <c r="K409" s="233"/>
      <c r="L409" s="238"/>
      <c r="M409" s="239"/>
      <c r="N409" s="240"/>
      <c r="O409" s="240"/>
      <c r="P409" s="240"/>
      <c r="Q409" s="240"/>
      <c r="R409" s="240"/>
      <c r="S409" s="240"/>
      <c r="T409" s="241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2" t="s">
        <v>156</v>
      </c>
      <c r="AU409" s="242" t="s">
        <v>84</v>
      </c>
      <c r="AV409" s="13" t="s">
        <v>82</v>
      </c>
      <c r="AW409" s="13" t="s">
        <v>30</v>
      </c>
      <c r="AX409" s="13" t="s">
        <v>74</v>
      </c>
      <c r="AY409" s="242" t="s">
        <v>146</v>
      </c>
    </row>
    <row r="410" s="14" customFormat="1">
      <c r="A410" s="14"/>
      <c r="B410" s="243"/>
      <c r="C410" s="244"/>
      <c r="D410" s="234" t="s">
        <v>156</v>
      </c>
      <c r="E410" s="245" t="s">
        <v>1</v>
      </c>
      <c r="F410" s="246" t="s">
        <v>720</v>
      </c>
      <c r="G410" s="244"/>
      <c r="H410" s="247">
        <v>4.3200000000000003</v>
      </c>
      <c r="I410" s="248"/>
      <c r="J410" s="244"/>
      <c r="K410" s="244"/>
      <c r="L410" s="249"/>
      <c r="M410" s="250"/>
      <c r="N410" s="251"/>
      <c r="O410" s="251"/>
      <c r="P410" s="251"/>
      <c r="Q410" s="251"/>
      <c r="R410" s="251"/>
      <c r="S410" s="251"/>
      <c r="T410" s="252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3" t="s">
        <v>156</v>
      </c>
      <c r="AU410" s="253" t="s">
        <v>84</v>
      </c>
      <c r="AV410" s="14" t="s">
        <v>84</v>
      </c>
      <c r="AW410" s="14" t="s">
        <v>30</v>
      </c>
      <c r="AX410" s="14" t="s">
        <v>74</v>
      </c>
      <c r="AY410" s="253" t="s">
        <v>146</v>
      </c>
    </row>
    <row r="411" s="15" customFormat="1">
      <c r="A411" s="15"/>
      <c r="B411" s="254"/>
      <c r="C411" s="255"/>
      <c r="D411" s="234" t="s">
        <v>156</v>
      </c>
      <c r="E411" s="256" t="s">
        <v>1</v>
      </c>
      <c r="F411" s="257" t="s">
        <v>160</v>
      </c>
      <c r="G411" s="255"/>
      <c r="H411" s="258">
        <v>4.3200000000000003</v>
      </c>
      <c r="I411" s="259"/>
      <c r="J411" s="255"/>
      <c r="K411" s="255"/>
      <c r="L411" s="260"/>
      <c r="M411" s="261"/>
      <c r="N411" s="262"/>
      <c r="O411" s="262"/>
      <c r="P411" s="262"/>
      <c r="Q411" s="262"/>
      <c r="R411" s="262"/>
      <c r="S411" s="262"/>
      <c r="T411" s="263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64" t="s">
        <v>156</v>
      </c>
      <c r="AU411" s="264" t="s">
        <v>84</v>
      </c>
      <c r="AV411" s="15" t="s">
        <v>152</v>
      </c>
      <c r="AW411" s="15" t="s">
        <v>30</v>
      </c>
      <c r="AX411" s="15" t="s">
        <v>82</v>
      </c>
      <c r="AY411" s="264" t="s">
        <v>146</v>
      </c>
    </row>
    <row r="412" s="2" customFormat="1" ht="37.8" customHeight="1">
      <c r="A412" s="39"/>
      <c r="B412" s="40"/>
      <c r="C412" s="265" t="s">
        <v>312</v>
      </c>
      <c r="D412" s="265" t="s">
        <v>201</v>
      </c>
      <c r="E412" s="266" t="s">
        <v>728</v>
      </c>
      <c r="F412" s="267" t="s">
        <v>729</v>
      </c>
      <c r="G412" s="268" t="s">
        <v>218</v>
      </c>
      <c r="H412" s="269">
        <v>5.0350000000000001</v>
      </c>
      <c r="I412" s="270"/>
      <c r="J412" s="271">
        <f>ROUND(I412*H412,2)</f>
        <v>0</v>
      </c>
      <c r="K412" s="267" t="s">
        <v>33</v>
      </c>
      <c r="L412" s="272"/>
      <c r="M412" s="273" t="s">
        <v>1</v>
      </c>
      <c r="N412" s="274" t="s">
        <v>39</v>
      </c>
      <c r="O412" s="92"/>
      <c r="P412" s="228">
        <f>O412*H412</f>
        <v>0</v>
      </c>
      <c r="Q412" s="228">
        <v>0</v>
      </c>
      <c r="R412" s="228">
        <f>Q412*H412</f>
        <v>0</v>
      </c>
      <c r="S412" s="228">
        <v>0</v>
      </c>
      <c r="T412" s="229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30" t="s">
        <v>234</v>
      </c>
      <c r="AT412" s="230" t="s">
        <v>201</v>
      </c>
      <c r="AU412" s="230" t="s">
        <v>84</v>
      </c>
      <c r="AY412" s="18" t="s">
        <v>146</v>
      </c>
      <c r="BE412" s="231">
        <f>IF(N412="základní",J412,0)</f>
        <v>0</v>
      </c>
      <c r="BF412" s="231">
        <f>IF(N412="snížená",J412,0)</f>
        <v>0</v>
      </c>
      <c r="BG412" s="231">
        <f>IF(N412="zákl. přenesená",J412,0)</f>
        <v>0</v>
      </c>
      <c r="BH412" s="231">
        <f>IF(N412="sníž. přenesená",J412,0)</f>
        <v>0</v>
      </c>
      <c r="BI412" s="231">
        <f>IF(N412="nulová",J412,0)</f>
        <v>0</v>
      </c>
      <c r="BJ412" s="18" t="s">
        <v>82</v>
      </c>
      <c r="BK412" s="231">
        <f>ROUND(I412*H412,2)</f>
        <v>0</v>
      </c>
      <c r="BL412" s="18" t="s">
        <v>190</v>
      </c>
      <c r="BM412" s="230" t="s">
        <v>455</v>
      </c>
    </row>
    <row r="413" s="14" customFormat="1">
      <c r="A413" s="14"/>
      <c r="B413" s="243"/>
      <c r="C413" s="244"/>
      <c r="D413" s="234" t="s">
        <v>156</v>
      </c>
      <c r="E413" s="245" t="s">
        <v>1</v>
      </c>
      <c r="F413" s="246" t="s">
        <v>730</v>
      </c>
      <c r="G413" s="244"/>
      <c r="H413" s="247">
        <v>5.0350000000000001</v>
      </c>
      <c r="I413" s="248"/>
      <c r="J413" s="244"/>
      <c r="K413" s="244"/>
      <c r="L413" s="249"/>
      <c r="M413" s="250"/>
      <c r="N413" s="251"/>
      <c r="O413" s="251"/>
      <c r="P413" s="251"/>
      <c r="Q413" s="251"/>
      <c r="R413" s="251"/>
      <c r="S413" s="251"/>
      <c r="T413" s="252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3" t="s">
        <v>156</v>
      </c>
      <c r="AU413" s="253" t="s">
        <v>84</v>
      </c>
      <c r="AV413" s="14" t="s">
        <v>84</v>
      </c>
      <c r="AW413" s="14" t="s">
        <v>30</v>
      </c>
      <c r="AX413" s="14" t="s">
        <v>74</v>
      </c>
      <c r="AY413" s="253" t="s">
        <v>146</v>
      </c>
    </row>
    <row r="414" s="15" customFormat="1">
      <c r="A414" s="15"/>
      <c r="B414" s="254"/>
      <c r="C414" s="255"/>
      <c r="D414" s="234" t="s">
        <v>156</v>
      </c>
      <c r="E414" s="256" t="s">
        <v>1</v>
      </c>
      <c r="F414" s="257" t="s">
        <v>160</v>
      </c>
      <c r="G414" s="255"/>
      <c r="H414" s="258">
        <v>5.0350000000000001</v>
      </c>
      <c r="I414" s="259"/>
      <c r="J414" s="255"/>
      <c r="K414" s="255"/>
      <c r="L414" s="260"/>
      <c r="M414" s="261"/>
      <c r="N414" s="262"/>
      <c r="O414" s="262"/>
      <c r="P414" s="262"/>
      <c r="Q414" s="262"/>
      <c r="R414" s="262"/>
      <c r="S414" s="262"/>
      <c r="T414" s="263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64" t="s">
        <v>156</v>
      </c>
      <c r="AU414" s="264" t="s">
        <v>84</v>
      </c>
      <c r="AV414" s="15" t="s">
        <v>152</v>
      </c>
      <c r="AW414" s="15" t="s">
        <v>30</v>
      </c>
      <c r="AX414" s="15" t="s">
        <v>82</v>
      </c>
      <c r="AY414" s="264" t="s">
        <v>146</v>
      </c>
    </row>
    <row r="415" s="2" customFormat="1" ht="33" customHeight="1">
      <c r="A415" s="39"/>
      <c r="B415" s="40"/>
      <c r="C415" s="219" t="s">
        <v>452</v>
      </c>
      <c r="D415" s="219" t="s">
        <v>148</v>
      </c>
      <c r="E415" s="220" t="s">
        <v>731</v>
      </c>
      <c r="F415" s="221" t="s">
        <v>732</v>
      </c>
      <c r="G415" s="222" t="s">
        <v>218</v>
      </c>
      <c r="H415" s="223">
        <v>4.3200000000000003</v>
      </c>
      <c r="I415" s="224"/>
      <c r="J415" s="225">
        <f>ROUND(I415*H415,2)</f>
        <v>0</v>
      </c>
      <c r="K415" s="221" t="s">
        <v>33</v>
      </c>
      <c r="L415" s="45"/>
      <c r="M415" s="226" t="s">
        <v>1</v>
      </c>
      <c r="N415" s="227" t="s">
        <v>39</v>
      </c>
      <c r="O415" s="92"/>
      <c r="P415" s="228">
        <f>O415*H415</f>
        <v>0</v>
      </c>
      <c r="Q415" s="228">
        <v>0</v>
      </c>
      <c r="R415" s="228">
        <f>Q415*H415</f>
        <v>0</v>
      </c>
      <c r="S415" s="228">
        <v>0</v>
      </c>
      <c r="T415" s="229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30" t="s">
        <v>190</v>
      </c>
      <c r="AT415" s="230" t="s">
        <v>148</v>
      </c>
      <c r="AU415" s="230" t="s">
        <v>84</v>
      </c>
      <c r="AY415" s="18" t="s">
        <v>146</v>
      </c>
      <c r="BE415" s="231">
        <f>IF(N415="základní",J415,0)</f>
        <v>0</v>
      </c>
      <c r="BF415" s="231">
        <f>IF(N415="snížená",J415,0)</f>
        <v>0</v>
      </c>
      <c r="BG415" s="231">
        <f>IF(N415="zákl. přenesená",J415,0)</f>
        <v>0</v>
      </c>
      <c r="BH415" s="231">
        <f>IF(N415="sníž. přenesená",J415,0)</f>
        <v>0</v>
      </c>
      <c r="BI415" s="231">
        <f>IF(N415="nulová",J415,0)</f>
        <v>0</v>
      </c>
      <c r="BJ415" s="18" t="s">
        <v>82</v>
      </c>
      <c r="BK415" s="231">
        <f>ROUND(I415*H415,2)</f>
        <v>0</v>
      </c>
      <c r="BL415" s="18" t="s">
        <v>190</v>
      </c>
      <c r="BM415" s="230" t="s">
        <v>459</v>
      </c>
    </row>
    <row r="416" s="2" customFormat="1" ht="33" customHeight="1">
      <c r="A416" s="39"/>
      <c r="B416" s="40"/>
      <c r="C416" s="219" t="s">
        <v>315</v>
      </c>
      <c r="D416" s="219" t="s">
        <v>148</v>
      </c>
      <c r="E416" s="220" t="s">
        <v>733</v>
      </c>
      <c r="F416" s="221" t="s">
        <v>734</v>
      </c>
      <c r="G416" s="222" t="s">
        <v>218</v>
      </c>
      <c r="H416" s="223">
        <v>4.3200000000000003</v>
      </c>
      <c r="I416" s="224"/>
      <c r="J416" s="225">
        <f>ROUND(I416*H416,2)</f>
        <v>0</v>
      </c>
      <c r="K416" s="221" t="s">
        <v>33</v>
      </c>
      <c r="L416" s="45"/>
      <c r="M416" s="226" t="s">
        <v>1</v>
      </c>
      <c r="N416" s="227" t="s">
        <v>39</v>
      </c>
      <c r="O416" s="92"/>
      <c r="P416" s="228">
        <f>O416*H416</f>
        <v>0</v>
      </c>
      <c r="Q416" s="228">
        <v>0</v>
      </c>
      <c r="R416" s="228">
        <f>Q416*H416</f>
        <v>0</v>
      </c>
      <c r="S416" s="228">
        <v>0</v>
      </c>
      <c r="T416" s="229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30" t="s">
        <v>190</v>
      </c>
      <c r="AT416" s="230" t="s">
        <v>148</v>
      </c>
      <c r="AU416" s="230" t="s">
        <v>84</v>
      </c>
      <c r="AY416" s="18" t="s">
        <v>146</v>
      </c>
      <c r="BE416" s="231">
        <f>IF(N416="základní",J416,0)</f>
        <v>0</v>
      </c>
      <c r="BF416" s="231">
        <f>IF(N416="snížená",J416,0)</f>
        <v>0</v>
      </c>
      <c r="BG416" s="231">
        <f>IF(N416="zákl. přenesená",J416,0)</f>
        <v>0</v>
      </c>
      <c r="BH416" s="231">
        <f>IF(N416="sníž. přenesená",J416,0)</f>
        <v>0</v>
      </c>
      <c r="BI416" s="231">
        <f>IF(N416="nulová",J416,0)</f>
        <v>0</v>
      </c>
      <c r="BJ416" s="18" t="s">
        <v>82</v>
      </c>
      <c r="BK416" s="231">
        <f>ROUND(I416*H416,2)</f>
        <v>0</v>
      </c>
      <c r="BL416" s="18" t="s">
        <v>190</v>
      </c>
      <c r="BM416" s="230" t="s">
        <v>464</v>
      </c>
    </row>
    <row r="417" s="2" customFormat="1" ht="24.15" customHeight="1">
      <c r="A417" s="39"/>
      <c r="B417" s="40"/>
      <c r="C417" s="219" t="s">
        <v>461</v>
      </c>
      <c r="D417" s="219" t="s">
        <v>148</v>
      </c>
      <c r="E417" s="220" t="s">
        <v>735</v>
      </c>
      <c r="F417" s="221" t="s">
        <v>736</v>
      </c>
      <c r="G417" s="222" t="s">
        <v>218</v>
      </c>
      <c r="H417" s="223">
        <v>2.3399999999999999</v>
      </c>
      <c r="I417" s="224"/>
      <c r="J417" s="225">
        <f>ROUND(I417*H417,2)</f>
        <v>0</v>
      </c>
      <c r="K417" s="221" t="s">
        <v>33</v>
      </c>
      <c r="L417" s="45"/>
      <c r="M417" s="226" t="s">
        <v>1</v>
      </c>
      <c r="N417" s="227" t="s">
        <v>39</v>
      </c>
      <c r="O417" s="92"/>
      <c r="P417" s="228">
        <f>O417*H417</f>
        <v>0</v>
      </c>
      <c r="Q417" s="228">
        <v>0</v>
      </c>
      <c r="R417" s="228">
        <f>Q417*H417</f>
        <v>0</v>
      </c>
      <c r="S417" s="228">
        <v>0</v>
      </c>
      <c r="T417" s="229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30" t="s">
        <v>190</v>
      </c>
      <c r="AT417" s="230" t="s">
        <v>148</v>
      </c>
      <c r="AU417" s="230" t="s">
        <v>84</v>
      </c>
      <c r="AY417" s="18" t="s">
        <v>146</v>
      </c>
      <c r="BE417" s="231">
        <f>IF(N417="základní",J417,0)</f>
        <v>0</v>
      </c>
      <c r="BF417" s="231">
        <f>IF(N417="snížená",J417,0)</f>
        <v>0</v>
      </c>
      <c r="BG417" s="231">
        <f>IF(N417="zákl. přenesená",J417,0)</f>
        <v>0</v>
      </c>
      <c r="BH417" s="231">
        <f>IF(N417="sníž. přenesená",J417,0)</f>
        <v>0</v>
      </c>
      <c r="BI417" s="231">
        <f>IF(N417="nulová",J417,0)</f>
        <v>0</v>
      </c>
      <c r="BJ417" s="18" t="s">
        <v>82</v>
      </c>
      <c r="BK417" s="231">
        <f>ROUND(I417*H417,2)</f>
        <v>0</v>
      </c>
      <c r="BL417" s="18" t="s">
        <v>190</v>
      </c>
      <c r="BM417" s="230" t="s">
        <v>468</v>
      </c>
    </row>
    <row r="418" s="13" customFormat="1">
      <c r="A418" s="13"/>
      <c r="B418" s="232"/>
      <c r="C418" s="233"/>
      <c r="D418" s="234" t="s">
        <v>156</v>
      </c>
      <c r="E418" s="235" t="s">
        <v>1</v>
      </c>
      <c r="F418" s="236" t="s">
        <v>607</v>
      </c>
      <c r="G418" s="233"/>
      <c r="H418" s="235" t="s">
        <v>1</v>
      </c>
      <c r="I418" s="237"/>
      <c r="J418" s="233"/>
      <c r="K418" s="233"/>
      <c r="L418" s="238"/>
      <c r="M418" s="239"/>
      <c r="N418" s="240"/>
      <c r="O418" s="240"/>
      <c r="P418" s="240"/>
      <c r="Q418" s="240"/>
      <c r="R418" s="240"/>
      <c r="S418" s="240"/>
      <c r="T418" s="241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2" t="s">
        <v>156</v>
      </c>
      <c r="AU418" s="242" t="s">
        <v>84</v>
      </c>
      <c r="AV418" s="13" t="s">
        <v>82</v>
      </c>
      <c r="AW418" s="13" t="s">
        <v>30</v>
      </c>
      <c r="AX418" s="13" t="s">
        <v>74</v>
      </c>
      <c r="AY418" s="242" t="s">
        <v>146</v>
      </c>
    </row>
    <row r="419" s="14" customFormat="1">
      <c r="A419" s="14"/>
      <c r="B419" s="243"/>
      <c r="C419" s="244"/>
      <c r="D419" s="234" t="s">
        <v>156</v>
      </c>
      <c r="E419" s="245" t="s">
        <v>1</v>
      </c>
      <c r="F419" s="246" t="s">
        <v>608</v>
      </c>
      <c r="G419" s="244"/>
      <c r="H419" s="247">
        <v>2.3399999999999999</v>
      </c>
      <c r="I419" s="248"/>
      <c r="J419" s="244"/>
      <c r="K419" s="244"/>
      <c r="L419" s="249"/>
      <c r="M419" s="250"/>
      <c r="N419" s="251"/>
      <c r="O419" s="251"/>
      <c r="P419" s="251"/>
      <c r="Q419" s="251"/>
      <c r="R419" s="251"/>
      <c r="S419" s="251"/>
      <c r="T419" s="252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3" t="s">
        <v>156</v>
      </c>
      <c r="AU419" s="253" t="s">
        <v>84</v>
      </c>
      <c r="AV419" s="14" t="s">
        <v>84</v>
      </c>
      <c r="AW419" s="14" t="s">
        <v>30</v>
      </c>
      <c r="AX419" s="14" t="s">
        <v>74</v>
      </c>
      <c r="AY419" s="253" t="s">
        <v>146</v>
      </c>
    </row>
    <row r="420" s="15" customFormat="1">
      <c r="A420" s="15"/>
      <c r="B420" s="254"/>
      <c r="C420" s="255"/>
      <c r="D420" s="234" t="s">
        <v>156</v>
      </c>
      <c r="E420" s="256" t="s">
        <v>1</v>
      </c>
      <c r="F420" s="257" t="s">
        <v>160</v>
      </c>
      <c r="G420" s="255"/>
      <c r="H420" s="258">
        <v>2.3399999999999999</v>
      </c>
      <c r="I420" s="259"/>
      <c r="J420" s="255"/>
      <c r="K420" s="255"/>
      <c r="L420" s="260"/>
      <c r="M420" s="261"/>
      <c r="N420" s="262"/>
      <c r="O420" s="262"/>
      <c r="P420" s="262"/>
      <c r="Q420" s="262"/>
      <c r="R420" s="262"/>
      <c r="S420" s="262"/>
      <c r="T420" s="263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64" t="s">
        <v>156</v>
      </c>
      <c r="AU420" s="264" t="s">
        <v>84</v>
      </c>
      <c r="AV420" s="15" t="s">
        <v>152</v>
      </c>
      <c r="AW420" s="15" t="s">
        <v>30</v>
      </c>
      <c r="AX420" s="15" t="s">
        <v>82</v>
      </c>
      <c r="AY420" s="264" t="s">
        <v>146</v>
      </c>
    </row>
    <row r="421" s="2" customFormat="1" ht="24.15" customHeight="1">
      <c r="A421" s="39"/>
      <c r="B421" s="40"/>
      <c r="C421" s="219" t="s">
        <v>319</v>
      </c>
      <c r="D421" s="219" t="s">
        <v>148</v>
      </c>
      <c r="E421" s="220" t="s">
        <v>737</v>
      </c>
      <c r="F421" s="221" t="s">
        <v>738</v>
      </c>
      <c r="G421" s="222" t="s">
        <v>151</v>
      </c>
      <c r="H421" s="223">
        <v>15.6</v>
      </c>
      <c r="I421" s="224"/>
      <c r="J421" s="225">
        <f>ROUND(I421*H421,2)</f>
        <v>0</v>
      </c>
      <c r="K421" s="221" t="s">
        <v>33</v>
      </c>
      <c r="L421" s="45"/>
      <c r="M421" s="226" t="s">
        <v>1</v>
      </c>
      <c r="N421" s="227" t="s">
        <v>39</v>
      </c>
      <c r="O421" s="92"/>
      <c r="P421" s="228">
        <f>O421*H421</f>
        <v>0</v>
      </c>
      <c r="Q421" s="228">
        <v>0</v>
      </c>
      <c r="R421" s="228">
        <f>Q421*H421</f>
        <v>0</v>
      </c>
      <c r="S421" s="228">
        <v>0</v>
      </c>
      <c r="T421" s="229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30" t="s">
        <v>190</v>
      </c>
      <c r="AT421" s="230" t="s">
        <v>148</v>
      </c>
      <c r="AU421" s="230" t="s">
        <v>84</v>
      </c>
      <c r="AY421" s="18" t="s">
        <v>146</v>
      </c>
      <c r="BE421" s="231">
        <f>IF(N421="základní",J421,0)</f>
        <v>0</v>
      </c>
      <c r="BF421" s="231">
        <f>IF(N421="snížená",J421,0)</f>
        <v>0</v>
      </c>
      <c r="BG421" s="231">
        <f>IF(N421="zákl. přenesená",J421,0)</f>
        <v>0</v>
      </c>
      <c r="BH421" s="231">
        <f>IF(N421="sníž. přenesená",J421,0)</f>
        <v>0</v>
      </c>
      <c r="BI421" s="231">
        <f>IF(N421="nulová",J421,0)</f>
        <v>0</v>
      </c>
      <c r="BJ421" s="18" t="s">
        <v>82</v>
      </c>
      <c r="BK421" s="231">
        <f>ROUND(I421*H421,2)</f>
        <v>0</v>
      </c>
      <c r="BL421" s="18" t="s">
        <v>190</v>
      </c>
      <c r="BM421" s="230" t="s">
        <v>473</v>
      </c>
    </row>
    <row r="422" s="13" customFormat="1">
      <c r="A422" s="13"/>
      <c r="B422" s="232"/>
      <c r="C422" s="233"/>
      <c r="D422" s="234" t="s">
        <v>156</v>
      </c>
      <c r="E422" s="235" t="s">
        <v>1</v>
      </c>
      <c r="F422" s="236" t="s">
        <v>739</v>
      </c>
      <c r="G422" s="233"/>
      <c r="H422" s="235" t="s">
        <v>1</v>
      </c>
      <c r="I422" s="237"/>
      <c r="J422" s="233"/>
      <c r="K422" s="233"/>
      <c r="L422" s="238"/>
      <c r="M422" s="239"/>
      <c r="N422" s="240"/>
      <c r="O422" s="240"/>
      <c r="P422" s="240"/>
      <c r="Q422" s="240"/>
      <c r="R422" s="240"/>
      <c r="S422" s="240"/>
      <c r="T422" s="241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2" t="s">
        <v>156</v>
      </c>
      <c r="AU422" s="242" t="s">
        <v>84</v>
      </c>
      <c r="AV422" s="13" t="s">
        <v>82</v>
      </c>
      <c r="AW422" s="13" t="s">
        <v>30</v>
      </c>
      <c r="AX422" s="13" t="s">
        <v>74</v>
      </c>
      <c r="AY422" s="242" t="s">
        <v>146</v>
      </c>
    </row>
    <row r="423" s="14" customFormat="1">
      <c r="A423" s="14"/>
      <c r="B423" s="243"/>
      <c r="C423" s="244"/>
      <c r="D423" s="234" t="s">
        <v>156</v>
      </c>
      <c r="E423" s="245" t="s">
        <v>1</v>
      </c>
      <c r="F423" s="246" t="s">
        <v>740</v>
      </c>
      <c r="G423" s="244"/>
      <c r="H423" s="247">
        <v>15.6</v>
      </c>
      <c r="I423" s="248"/>
      <c r="J423" s="244"/>
      <c r="K423" s="244"/>
      <c r="L423" s="249"/>
      <c r="M423" s="250"/>
      <c r="N423" s="251"/>
      <c r="O423" s="251"/>
      <c r="P423" s="251"/>
      <c r="Q423" s="251"/>
      <c r="R423" s="251"/>
      <c r="S423" s="251"/>
      <c r="T423" s="252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3" t="s">
        <v>156</v>
      </c>
      <c r="AU423" s="253" t="s">
        <v>84</v>
      </c>
      <c r="AV423" s="14" t="s">
        <v>84</v>
      </c>
      <c r="AW423" s="14" t="s">
        <v>30</v>
      </c>
      <c r="AX423" s="14" t="s">
        <v>74</v>
      </c>
      <c r="AY423" s="253" t="s">
        <v>146</v>
      </c>
    </row>
    <row r="424" s="15" customFormat="1">
      <c r="A424" s="15"/>
      <c r="B424" s="254"/>
      <c r="C424" s="255"/>
      <c r="D424" s="234" t="s">
        <v>156</v>
      </c>
      <c r="E424" s="256" t="s">
        <v>1</v>
      </c>
      <c r="F424" s="257" t="s">
        <v>160</v>
      </c>
      <c r="G424" s="255"/>
      <c r="H424" s="258">
        <v>15.6</v>
      </c>
      <c r="I424" s="259"/>
      <c r="J424" s="255"/>
      <c r="K424" s="255"/>
      <c r="L424" s="260"/>
      <c r="M424" s="261"/>
      <c r="N424" s="262"/>
      <c r="O424" s="262"/>
      <c r="P424" s="262"/>
      <c r="Q424" s="262"/>
      <c r="R424" s="262"/>
      <c r="S424" s="262"/>
      <c r="T424" s="263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64" t="s">
        <v>156</v>
      </c>
      <c r="AU424" s="264" t="s">
        <v>84</v>
      </c>
      <c r="AV424" s="15" t="s">
        <v>152</v>
      </c>
      <c r="AW424" s="15" t="s">
        <v>30</v>
      </c>
      <c r="AX424" s="15" t="s">
        <v>82</v>
      </c>
      <c r="AY424" s="264" t="s">
        <v>146</v>
      </c>
    </row>
    <row r="425" s="2" customFormat="1" ht="37.8" customHeight="1">
      <c r="A425" s="39"/>
      <c r="B425" s="40"/>
      <c r="C425" s="265" t="s">
        <v>470</v>
      </c>
      <c r="D425" s="265" t="s">
        <v>201</v>
      </c>
      <c r="E425" s="266" t="s">
        <v>728</v>
      </c>
      <c r="F425" s="267" t="s">
        <v>729</v>
      </c>
      <c r="G425" s="268" t="s">
        <v>218</v>
      </c>
      <c r="H425" s="269">
        <v>9.8279999999999994</v>
      </c>
      <c r="I425" s="270"/>
      <c r="J425" s="271">
        <f>ROUND(I425*H425,2)</f>
        <v>0</v>
      </c>
      <c r="K425" s="267" t="s">
        <v>33</v>
      </c>
      <c r="L425" s="272"/>
      <c r="M425" s="273" t="s">
        <v>1</v>
      </c>
      <c r="N425" s="274" t="s">
        <v>39</v>
      </c>
      <c r="O425" s="92"/>
      <c r="P425" s="228">
        <f>O425*H425</f>
        <v>0</v>
      </c>
      <c r="Q425" s="228">
        <v>0</v>
      </c>
      <c r="R425" s="228">
        <f>Q425*H425</f>
        <v>0</v>
      </c>
      <c r="S425" s="228">
        <v>0</v>
      </c>
      <c r="T425" s="229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30" t="s">
        <v>234</v>
      </c>
      <c r="AT425" s="230" t="s">
        <v>201</v>
      </c>
      <c r="AU425" s="230" t="s">
        <v>84</v>
      </c>
      <c r="AY425" s="18" t="s">
        <v>146</v>
      </c>
      <c r="BE425" s="231">
        <f>IF(N425="základní",J425,0)</f>
        <v>0</v>
      </c>
      <c r="BF425" s="231">
        <f>IF(N425="snížená",J425,0)</f>
        <v>0</v>
      </c>
      <c r="BG425" s="231">
        <f>IF(N425="zákl. přenesená",J425,0)</f>
        <v>0</v>
      </c>
      <c r="BH425" s="231">
        <f>IF(N425="sníž. přenesená",J425,0)</f>
        <v>0</v>
      </c>
      <c r="BI425" s="231">
        <f>IF(N425="nulová",J425,0)</f>
        <v>0</v>
      </c>
      <c r="BJ425" s="18" t="s">
        <v>82</v>
      </c>
      <c r="BK425" s="231">
        <f>ROUND(I425*H425,2)</f>
        <v>0</v>
      </c>
      <c r="BL425" s="18" t="s">
        <v>190</v>
      </c>
      <c r="BM425" s="230" t="s">
        <v>476</v>
      </c>
    </row>
    <row r="426" s="14" customFormat="1">
      <c r="A426" s="14"/>
      <c r="B426" s="243"/>
      <c r="C426" s="244"/>
      <c r="D426" s="234" t="s">
        <v>156</v>
      </c>
      <c r="E426" s="245" t="s">
        <v>1</v>
      </c>
      <c r="F426" s="246" t="s">
        <v>741</v>
      </c>
      <c r="G426" s="244"/>
      <c r="H426" s="247">
        <v>9.8279999999999994</v>
      </c>
      <c r="I426" s="248"/>
      <c r="J426" s="244"/>
      <c r="K426" s="244"/>
      <c r="L426" s="249"/>
      <c r="M426" s="250"/>
      <c r="N426" s="251"/>
      <c r="O426" s="251"/>
      <c r="P426" s="251"/>
      <c r="Q426" s="251"/>
      <c r="R426" s="251"/>
      <c r="S426" s="251"/>
      <c r="T426" s="252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3" t="s">
        <v>156</v>
      </c>
      <c r="AU426" s="253" t="s">
        <v>84</v>
      </c>
      <c r="AV426" s="14" t="s">
        <v>84</v>
      </c>
      <c r="AW426" s="14" t="s">
        <v>30</v>
      </c>
      <c r="AX426" s="14" t="s">
        <v>74</v>
      </c>
      <c r="AY426" s="253" t="s">
        <v>146</v>
      </c>
    </row>
    <row r="427" s="15" customFormat="1">
      <c r="A427" s="15"/>
      <c r="B427" s="254"/>
      <c r="C427" s="255"/>
      <c r="D427" s="234" t="s">
        <v>156</v>
      </c>
      <c r="E427" s="256" t="s">
        <v>1</v>
      </c>
      <c r="F427" s="257" t="s">
        <v>160</v>
      </c>
      <c r="G427" s="255"/>
      <c r="H427" s="258">
        <v>9.8279999999999994</v>
      </c>
      <c r="I427" s="259"/>
      <c r="J427" s="255"/>
      <c r="K427" s="255"/>
      <c r="L427" s="260"/>
      <c r="M427" s="261"/>
      <c r="N427" s="262"/>
      <c r="O427" s="262"/>
      <c r="P427" s="262"/>
      <c r="Q427" s="262"/>
      <c r="R427" s="262"/>
      <c r="S427" s="262"/>
      <c r="T427" s="263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64" t="s">
        <v>156</v>
      </c>
      <c r="AU427" s="264" t="s">
        <v>84</v>
      </c>
      <c r="AV427" s="15" t="s">
        <v>152</v>
      </c>
      <c r="AW427" s="15" t="s">
        <v>30</v>
      </c>
      <c r="AX427" s="15" t="s">
        <v>82</v>
      </c>
      <c r="AY427" s="264" t="s">
        <v>146</v>
      </c>
    </row>
    <row r="428" s="2" customFormat="1" ht="24.15" customHeight="1">
      <c r="A428" s="39"/>
      <c r="B428" s="40"/>
      <c r="C428" s="219" t="s">
        <v>322</v>
      </c>
      <c r="D428" s="219" t="s">
        <v>148</v>
      </c>
      <c r="E428" s="220" t="s">
        <v>742</v>
      </c>
      <c r="F428" s="221" t="s">
        <v>743</v>
      </c>
      <c r="G428" s="222" t="s">
        <v>307</v>
      </c>
      <c r="H428" s="223">
        <v>3</v>
      </c>
      <c r="I428" s="224"/>
      <c r="J428" s="225">
        <f>ROUND(I428*H428,2)</f>
        <v>0</v>
      </c>
      <c r="K428" s="221" t="s">
        <v>33</v>
      </c>
      <c r="L428" s="45"/>
      <c r="M428" s="226" t="s">
        <v>1</v>
      </c>
      <c r="N428" s="227" t="s">
        <v>39</v>
      </c>
      <c r="O428" s="92"/>
      <c r="P428" s="228">
        <f>O428*H428</f>
        <v>0</v>
      </c>
      <c r="Q428" s="228">
        <v>0</v>
      </c>
      <c r="R428" s="228">
        <f>Q428*H428</f>
        <v>0</v>
      </c>
      <c r="S428" s="228">
        <v>0</v>
      </c>
      <c r="T428" s="229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30" t="s">
        <v>190</v>
      </c>
      <c r="AT428" s="230" t="s">
        <v>148</v>
      </c>
      <c r="AU428" s="230" t="s">
        <v>84</v>
      </c>
      <c r="AY428" s="18" t="s">
        <v>146</v>
      </c>
      <c r="BE428" s="231">
        <f>IF(N428="základní",J428,0)</f>
        <v>0</v>
      </c>
      <c r="BF428" s="231">
        <f>IF(N428="snížená",J428,0)</f>
        <v>0</v>
      </c>
      <c r="BG428" s="231">
        <f>IF(N428="zákl. přenesená",J428,0)</f>
        <v>0</v>
      </c>
      <c r="BH428" s="231">
        <f>IF(N428="sníž. přenesená",J428,0)</f>
        <v>0</v>
      </c>
      <c r="BI428" s="231">
        <f>IF(N428="nulová",J428,0)</f>
        <v>0</v>
      </c>
      <c r="BJ428" s="18" t="s">
        <v>82</v>
      </c>
      <c r="BK428" s="231">
        <f>ROUND(I428*H428,2)</f>
        <v>0</v>
      </c>
      <c r="BL428" s="18" t="s">
        <v>190</v>
      </c>
      <c r="BM428" s="230" t="s">
        <v>480</v>
      </c>
    </row>
    <row r="429" s="14" customFormat="1">
      <c r="A429" s="14"/>
      <c r="B429" s="243"/>
      <c r="C429" s="244"/>
      <c r="D429" s="234" t="s">
        <v>156</v>
      </c>
      <c r="E429" s="245" t="s">
        <v>1</v>
      </c>
      <c r="F429" s="246" t="s">
        <v>596</v>
      </c>
      <c r="G429" s="244"/>
      <c r="H429" s="247">
        <v>3</v>
      </c>
      <c r="I429" s="248"/>
      <c r="J429" s="244"/>
      <c r="K429" s="244"/>
      <c r="L429" s="249"/>
      <c r="M429" s="250"/>
      <c r="N429" s="251"/>
      <c r="O429" s="251"/>
      <c r="P429" s="251"/>
      <c r="Q429" s="251"/>
      <c r="R429" s="251"/>
      <c r="S429" s="251"/>
      <c r="T429" s="252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3" t="s">
        <v>156</v>
      </c>
      <c r="AU429" s="253" t="s">
        <v>84</v>
      </c>
      <c r="AV429" s="14" t="s">
        <v>84</v>
      </c>
      <c r="AW429" s="14" t="s">
        <v>30</v>
      </c>
      <c r="AX429" s="14" t="s">
        <v>74</v>
      </c>
      <c r="AY429" s="253" t="s">
        <v>146</v>
      </c>
    </row>
    <row r="430" s="15" customFormat="1">
      <c r="A430" s="15"/>
      <c r="B430" s="254"/>
      <c r="C430" s="255"/>
      <c r="D430" s="234" t="s">
        <v>156</v>
      </c>
      <c r="E430" s="256" t="s">
        <v>1</v>
      </c>
      <c r="F430" s="257" t="s">
        <v>160</v>
      </c>
      <c r="G430" s="255"/>
      <c r="H430" s="258">
        <v>3</v>
      </c>
      <c r="I430" s="259"/>
      <c r="J430" s="255"/>
      <c r="K430" s="255"/>
      <c r="L430" s="260"/>
      <c r="M430" s="261"/>
      <c r="N430" s="262"/>
      <c r="O430" s="262"/>
      <c r="P430" s="262"/>
      <c r="Q430" s="262"/>
      <c r="R430" s="262"/>
      <c r="S430" s="262"/>
      <c r="T430" s="263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64" t="s">
        <v>156</v>
      </c>
      <c r="AU430" s="264" t="s">
        <v>84</v>
      </c>
      <c r="AV430" s="15" t="s">
        <v>152</v>
      </c>
      <c r="AW430" s="15" t="s">
        <v>30</v>
      </c>
      <c r="AX430" s="15" t="s">
        <v>82</v>
      </c>
      <c r="AY430" s="264" t="s">
        <v>146</v>
      </c>
    </row>
    <row r="431" s="2" customFormat="1" ht="37.8" customHeight="1">
      <c r="A431" s="39"/>
      <c r="B431" s="40"/>
      <c r="C431" s="265" t="s">
        <v>477</v>
      </c>
      <c r="D431" s="265" t="s">
        <v>201</v>
      </c>
      <c r="E431" s="266" t="s">
        <v>728</v>
      </c>
      <c r="F431" s="267" t="s">
        <v>729</v>
      </c>
      <c r="G431" s="268" t="s">
        <v>218</v>
      </c>
      <c r="H431" s="269">
        <v>2.2050000000000001</v>
      </c>
      <c r="I431" s="270"/>
      <c r="J431" s="271">
        <f>ROUND(I431*H431,2)</f>
        <v>0</v>
      </c>
      <c r="K431" s="267" t="s">
        <v>33</v>
      </c>
      <c r="L431" s="272"/>
      <c r="M431" s="273" t="s">
        <v>1</v>
      </c>
      <c r="N431" s="274" t="s">
        <v>39</v>
      </c>
      <c r="O431" s="92"/>
      <c r="P431" s="228">
        <f>O431*H431</f>
        <v>0</v>
      </c>
      <c r="Q431" s="228">
        <v>0</v>
      </c>
      <c r="R431" s="228">
        <f>Q431*H431</f>
        <v>0</v>
      </c>
      <c r="S431" s="228">
        <v>0</v>
      </c>
      <c r="T431" s="229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30" t="s">
        <v>234</v>
      </c>
      <c r="AT431" s="230" t="s">
        <v>201</v>
      </c>
      <c r="AU431" s="230" t="s">
        <v>84</v>
      </c>
      <c r="AY431" s="18" t="s">
        <v>146</v>
      </c>
      <c r="BE431" s="231">
        <f>IF(N431="základní",J431,0)</f>
        <v>0</v>
      </c>
      <c r="BF431" s="231">
        <f>IF(N431="snížená",J431,0)</f>
        <v>0</v>
      </c>
      <c r="BG431" s="231">
        <f>IF(N431="zákl. přenesená",J431,0)</f>
        <v>0</v>
      </c>
      <c r="BH431" s="231">
        <f>IF(N431="sníž. přenesená",J431,0)</f>
        <v>0</v>
      </c>
      <c r="BI431" s="231">
        <f>IF(N431="nulová",J431,0)</f>
        <v>0</v>
      </c>
      <c r="BJ431" s="18" t="s">
        <v>82</v>
      </c>
      <c r="BK431" s="231">
        <f>ROUND(I431*H431,2)</f>
        <v>0</v>
      </c>
      <c r="BL431" s="18" t="s">
        <v>190</v>
      </c>
      <c r="BM431" s="230" t="s">
        <v>483</v>
      </c>
    </row>
    <row r="432" s="14" customFormat="1">
      <c r="A432" s="14"/>
      <c r="B432" s="243"/>
      <c r="C432" s="244"/>
      <c r="D432" s="234" t="s">
        <v>156</v>
      </c>
      <c r="E432" s="245" t="s">
        <v>1</v>
      </c>
      <c r="F432" s="246" t="s">
        <v>744</v>
      </c>
      <c r="G432" s="244"/>
      <c r="H432" s="247">
        <v>2.2050000000000001</v>
      </c>
      <c r="I432" s="248"/>
      <c r="J432" s="244"/>
      <c r="K432" s="244"/>
      <c r="L432" s="249"/>
      <c r="M432" s="250"/>
      <c r="N432" s="251"/>
      <c r="O432" s="251"/>
      <c r="P432" s="251"/>
      <c r="Q432" s="251"/>
      <c r="R432" s="251"/>
      <c r="S432" s="251"/>
      <c r="T432" s="252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3" t="s">
        <v>156</v>
      </c>
      <c r="AU432" s="253" t="s">
        <v>84</v>
      </c>
      <c r="AV432" s="14" t="s">
        <v>84</v>
      </c>
      <c r="AW432" s="14" t="s">
        <v>30</v>
      </c>
      <c r="AX432" s="14" t="s">
        <v>74</v>
      </c>
      <c r="AY432" s="253" t="s">
        <v>146</v>
      </c>
    </row>
    <row r="433" s="15" customFormat="1">
      <c r="A433" s="15"/>
      <c r="B433" s="254"/>
      <c r="C433" s="255"/>
      <c r="D433" s="234" t="s">
        <v>156</v>
      </c>
      <c r="E433" s="256" t="s">
        <v>1</v>
      </c>
      <c r="F433" s="257" t="s">
        <v>160</v>
      </c>
      <c r="G433" s="255"/>
      <c r="H433" s="258">
        <v>2.2050000000000001</v>
      </c>
      <c r="I433" s="259"/>
      <c r="J433" s="255"/>
      <c r="K433" s="255"/>
      <c r="L433" s="260"/>
      <c r="M433" s="261"/>
      <c r="N433" s="262"/>
      <c r="O433" s="262"/>
      <c r="P433" s="262"/>
      <c r="Q433" s="262"/>
      <c r="R433" s="262"/>
      <c r="S433" s="262"/>
      <c r="T433" s="263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64" t="s">
        <v>156</v>
      </c>
      <c r="AU433" s="264" t="s">
        <v>84</v>
      </c>
      <c r="AV433" s="15" t="s">
        <v>152</v>
      </c>
      <c r="AW433" s="15" t="s">
        <v>30</v>
      </c>
      <c r="AX433" s="15" t="s">
        <v>82</v>
      </c>
      <c r="AY433" s="264" t="s">
        <v>146</v>
      </c>
    </row>
    <row r="434" s="2" customFormat="1" ht="24.15" customHeight="1">
      <c r="A434" s="39"/>
      <c r="B434" s="40"/>
      <c r="C434" s="219" t="s">
        <v>326</v>
      </c>
      <c r="D434" s="219" t="s">
        <v>148</v>
      </c>
      <c r="E434" s="220" t="s">
        <v>745</v>
      </c>
      <c r="F434" s="221" t="s">
        <v>746</v>
      </c>
      <c r="G434" s="222" t="s">
        <v>185</v>
      </c>
      <c r="H434" s="223">
        <v>0.094</v>
      </c>
      <c r="I434" s="224"/>
      <c r="J434" s="225">
        <f>ROUND(I434*H434,2)</f>
        <v>0</v>
      </c>
      <c r="K434" s="221" t="s">
        <v>33</v>
      </c>
      <c r="L434" s="45"/>
      <c r="M434" s="226" t="s">
        <v>1</v>
      </c>
      <c r="N434" s="227" t="s">
        <v>39</v>
      </c>
      <c r="O434" s="92"/>
      <c r="P434" s="228">
        <f>O434*H434</f>
        <v>0</v>
      </c>
      <c r="Q434" s="228">
        <v>0</v>
      </c>
      <c r="R434" s="228">
        <f>Q434*H434</f>
        <v>0</v>
      </c>
      <c r="S434" s="228">
        <v>0</v>
      </c>
      <c r="T434" s="229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30" t="s">
        <v>190</v>
      </c>
      <c r="AT434" s="230" t="s">
        <v>148</v>
      </c>
      <c r="AU434" s="230" t="s">
        <v>84</v>
      </c>
      <c r="AY434" s="18" t="s">
        <v>146</v>
      </c>
      <c r="BE434" s="231">
        <f>IF(N434="základní",J434,0)</f>
        <v>0</v>
      </c>
      <c r="BF434" s="231">
        <f>IF(N434="snížená",J434,0)</f>
        <v>0</v>
      </c>
      <c r="BG434" s="231">
        <f>IF(N434="zákl. přenesená",J434,0)</f>
        <v>0</v>
      </c>
      <c r="BH434" s="231">
        <f>IF(N434="sníž. přenesená",J434,0)</f>
        <v>0</v>
      </c>
      <c r="BI434" s="231">
        <f>IF(N434="nulová",J434,0)</f>
        <v>0</v>
      </c>
      <c r="BJ434" s="18" t="s">
        <v>82</v>
      </c>
      <c r="BK434" s="231">
        <f>ROUND(I434*H434,2)</f>
        <v>0</v>
      </c>
      <c r="BL434" s="18" t="s">
        <v>190</v>
      </c>
      <c r="BM434" s="230" t="s">
        <v>487</v>
      </c>
    </row>
    <row r="435" s="12" customFormat="1" ht="22.8" customHeight="1">
      <c r="A435" s="12"/>
      <c r="B435" s="203"/>
      <c r="C435" s="204"/>
      <c r="D435" s="205" t="s">
        <v>73</v>
      </c>
      <c r="E435" s="217" t="s">
        <v>747</v>
      </c>
      <c r="F435" s="217" t="s">
        <v>748</v>
      </c>
      <c r="G435" s="204"/>
      <c r="H435" s="204"/>
      <c r="I435" s="207"/>
      <c r="J435" s="218">
        <f>BK435</f>
        <v>0</v>
      </c>
      <c r="K435" s="204"/>
      <c r="L435" s="209"/>
      <c r="M435" s="210"/>
      <c r="N435" s="211"/>
      <c r="O435" s="211"/>
      <c r="P435" s="212">
        <f>SUM(P436:P444)</f>
        <v>0</v>
      </c>
      <c r="Q435" s="211"/>
      <c r="R435" s="212">
        <f>SUM(R436:R444)</f>
        <v>0</v>
      </c>
      <c r="S435" s="211"/>
      <c r="T435" s="213">
        <f>SUM(T436:T444)</f>
        <v>0</v>
      </c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R435" s="214" t="s">
        <v>84</v>
      </c>
      <c r="AT435" s="215" t="s">
        <v>73</v>
      </c>
      <c r="AU435" s="215" t="s">
        <v>82</v>
      </c>
      <c r="AY435" s="214" t="s">
        <v>146</v>
      </c>
      <c r="BK435" s="216">
        <f>SUM(BK436:BK444)</f>
        <v>0</v>
      </c>
    </row>
    <row r="436" s="2" customFormat="1" ht="24.15" customHeight="1">
      <c r="A436" s="39"/>
      <c r="B436" s="40"/>
      <c r="C436" s="219" t="s">
        <v>484</v>
      </c>
      <c r="D436" s="219" t="s">
        <v>148</v>
      </c>
      <c r="E436" s="220" t="s">
        <v>749</v>
      </c>
      <c r="F436" s="221" t="s">
        <v>750</v>
      </c>
      <c r="G436" s="222" t="s">
        <v>307</v>
      </c>
      <c r="H436" s="223">
        <v>3</v>
      </c>
      <c r="I436" s="224"/>
      <c r="J436" s="225">
        <f>ROUND(I436*H436,2)</f>
        <v>0</v>
      </c>
      <c r="K436" s="221" t="s">
        <v>33</v>
      </c>
      <c r="L436" s="45"/>
      <c r="M436" s="226" t="s">
        <v>1</v>
      </c>
      <c r="N436" s="227" t="s">
        <v>39</v>
      </c>
      <c r="O436" s="92"/>
      <c r="P436" s="228">
        <f>O436*H436</f>
        <v>0</v>
      </c>
      <c r="Q436" s="228">
        <v>0</v>
      </c>
      <c r="R436" s="228">
        <f>Q436*H436</f>
        <v>0</v>
      </c>
      <c r="S436" s="228">
        <v>0</v>
      </c>
      <c r="T436" s="229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30" t="s">
        <v>190</v>
      </c>
      <c r="AT436" s="230" t="s">
        <v>148</v>
      </c>
      <c r="AU436" s="230" t="s">
        <v>84</v>
      </c>
      <c r="AY436" s="18" t="s">
        <v>146</v>
      </c>
      <c r="BE436" s="231">
        <f>IF(N436="základní",J436,0)</f>
        <v>0</v>
      </c>
      <c r="BF436" s="231">
        <f>IF(N436="snížená",J436,0)</f>
        <v>0</v>
      </c>
      <c r="BG436" s="231">
        <f>IF(N436="zákl. přenesená",J436,0)</f>
        <v>0</v>
      </c>
      <c r="BH436" s="231">
        <f>IF(N436="sníž. přenesená",J436,0)</f>
        <v>0</v>
      </c>
      <c r="BI436" s="231">
        <f>IF(N436="nulová",J436,0)</f>
        <v>0</v>
      </c>
      <c r="BJ436" s="18" t="s">
        <v>82</v>
      </c>
      <c r="BK436" s="231">
        <f>ROUND(I436*H436,2)</f>
        <v>0</v>
      </c>
      <c r="BL436" s="18" t="s">
        <v>190</v>
      </c>
      <c r="BM436" s="230" t="s">
        <v>490</v>
      </c>
    </row>
    <row r="437" s="14" customFormat="1">
      <c r="A437" s="14"/>
      <c r="B437" s="243"/>
      <c r="C437" s="244"/>
      <c r="D437" s="234" t="s">
        <v>156</v>
      </c>
      <c r="E437" s="245" t="s">
        <v>1</v>
      </c>
      <c r="F437" s="246" t="s">
        <v>751</v>
      </c>
      <c r="G437" s="244"/>
      <c r="H437" s="247">
        <v>3</v>
      </c>
      <c r="I437" s="248"/>
      <c r="J437" s="244"/>
      <c r="K437" s="244"/>
      <c r="L437" s="249"/>
      <c r="M437" s="250"/>
      <c r="N437" s="251"/>
      <c r="O437" s="251"/>
      <c r="P437" s="251"/>
      <c r="Q437" s="251"/>
      <c r="R437" s="251"/>
      <c r="S437" s="251"/>
      <c r="T437" s="252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3" t="s">
        <v>156</v>
      </c>
      <c r="AU437" s="253" t="s">
        <v>84</v>
      </c>
      <c r="AV437" s="14" t="s">
        <v>84</v>
      </c>
      <c r="AW437" s="14" t="s">
        <v>30</v>
      </c>
      <c r="AX437" s="14" t="s">
        <v>74</v>
      </c>
      <c r="AY437" s="253" t="s">
        <v>146</v>
      </c>
    </row>
    <row r="438" s="15" customFormat="1">
      <c r="A438" s="15"/>
      <c r="B438" s="254"/>
      <c r="C438" s="255"/>
      <c r="D438" s="234" t="s">
        <v>156</v>
      </c>
      <c r="E438" s="256" t="s">
        <v>1</v>
      </c>
      <c r="F438" s="257" t="s">
        <v>160</v>
      </c>
      <c r="G438" s="255"/>
      <c r="H438" s="258">
        <v>3</v>
      </c>
      <c r="I438" s="259"/>
      <c r="J438" s="255"/>
      <c r="K438" s="255"/>
      <c r="L438" s="260"/>
      <c r="M438" s="261"/>
      <c r="N438" s="262"/>
      <c r="O438" s="262"/>
      <c r="P438" s="262"/>
      <c r="Q438" s="262"/>
      <c r="R438" s="262"/>
      <c r="S438" s="262"/>
      <c r="T438" s="263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264" t="s">
        <v>156</v>
      </c>
      <c r="AU438" s="264" t="s">
        <v>84</v>
      </c>
      <c r="AV438" s="15" t="s">
        <v>152</v>
      </c>
      <c r="AW438" s="15" t="s">
        <v>30</v>
      </c>
      <c r="AX438" s="15" t="s">
        <v>82</v>
      </c>
      <c r="AY438" s="264" t="s">
        <v>146</v>
      </c>
    </row>
    <row r="439" s="2" customFormat="1" ht="37.8" customHeight="1">
      <c r="A439" s="39"/>
      <c r="B439" s="40"/>
      <c r="C439" s="265" t="s">
        <v>329</v>
      </c>
      <c r="D439" s="265" t="s">
        <v>201</v>
      </c>
      <c r="E439" s="266" t="s">
        <v>752</v>
      </c>
      <c r="F439" s="267" t="s">
        <v>753</v>
      </c>
      <c r="G439" s="268" t="s">
        <v>307</v>
      </c>
      <c r="H439" s="269">
        <v>3</v>
      </c>
      <c r="I439" s="270"/>
      <c r="J439" s="271">
        <f>ROUND(I439*H439,2)</f>
        <v>0</v>
      </c>
      <c r="K439" s="267" t="s">
        <v>1</v>
      </c>
      <c r="L439" s="272"/>
      <c r="M439" s="273" t="s">
        <v>1</v>
      </c>
      <c r="N439" s="274" t="s">
        <v>39</v>
      </c>
      <c r="O439" s="92"/>
      <c r="P439" s="228">
        <f>O439*H439</f>
        <v>0</v>
      </c>
      <c r="Q439" s="228">
        <v>0</v>
      </c>
      <c r="R439" s="228">
        <f>Q439*H439</f>
        <v>0</v>
      </c>
      <c r="S439" s="228">
        <v>0</v>
      </c>
      <c r="T439" s="229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30" t="s">
        <v>234</v>
      </c>
      <c r="AT439" s="230" t="s">
        <v>201</v>
      </c>
      <c r="AU439" s="230" t="s">
        <v>84</v>
      </c>
      <c r="AY439" s="18" t="s">
        <v>146</v>
      </c>
      <c r="BE439" s="231">
        <f>IF(N439="základní",J439,0)</f>
        <v>0</v>
      </c>
      <c r="BF439" s="231">
        <f>IF(N439="snížená",J439,0)</f>
        <v>0</v>
      </c>
      <c r="BG439" s="231">
        <f>IF(N439="zákl. přenesená",J439,0)</f>
        <v>0</v>
      </c>
      <c r="BH439" s="231">
        <f>IF(N439="sníž. přenesená",J439,0)</f>
        <v>0</v>
      </c>
      <c r="BI439" s="231">
        <f>IF(N439="nulová",J439,0)</f>
        <v>0</v>
      </c>
      <c r="BJ439" s="18" t="s">
        <v>82</v>
      </c>
      <c r="BK439" s="231">
        <f>ROUND(I439*H439,2)</f>
        <v>0</v>
      </c>
      <c r="BL439" s="18" t="s">
        <v>190</v>
      </c>
      <c r="BM439" s="230" t="s">
        <v>495</v>
      </c>
    </row>
    <row r="440" s="2" customFormat="1" ht="16.5" customHeight="1">
      <c r="A440" s="39"/>
      <c r="B440" s="40"/>
      <c r="C440" s="219" t="s">
        <v>491</v>
      </c>
      <c r="D440" s="219" t="s">
        <v>148</v>
      </c>
      <c r="E440" s="220" t="s">
        <v>754</v>
      </c>
      <c r="F440" s="221" t="s">
        <v>755</v>
      </c>
      <c r="G440" s="222" t="s">
        <v>307</v>
      </c>
      <c r="H440" s="223">
        <v>6</v>
      </c>
      <c r="I440" s="224"/>
      <c r="J440" s="225">
        <f>ROUND(I440*H440,2)</f>
        <v>0</v>
      </c>
      <c r="K440" s="221" t="s">
        <v>33</v>
      </c>
      <c r="L440" s="45"/>
      <c r="M440" s="226" t="s">
        <v>1</v>
      </c>
      <c r="N440" s="227" t="s">
        <v>39</v>
      </c>
      <c r="O440" s="92"/>
      <c r="P440" s="228">
        <f>O440*H440</f>
        <v>0</v>
      </c>
      <c r="Q440" s="228">
        <v>0</v>
      </c>
      <c r="R440" s="228">
        <f>Q440*H440</f>
        <v>0</v>
      </c>
      <c r="S440" s="228">
        <v>0</v>
      </c>
      <c r="T440" s="229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30" t="s">
        <v>190</v>
      </c>
      <c r="AT440" s="230" t="s">
        <v>148</v>
      </c>
      <c r="AU440" s="230" t="s">
        <v>84</v>
      </c>
      <c r="AY440" s="18" t="s">
        <v>146</v>
      </c>
      <c r="BE440" s="231">
        <f>IF(N440="základní",J440,0)</f>
        <v>0</v>
      </c>
      <c r="BF440" s="231">
        <f>IF(N440="snížená",J440,0)</f>
        <v>0</v>
      </c>
      <c r="BG440" s="231">
        <f>IF(N440="zákl. přenesená",J440,0)</f>
        <v>0</v>
      </c>
      <c r="BH440" s="231">
        <f>IF(N440="sníž. přenesená",J440,0)</f>
        <v>0</v>
      </c>
      <c r="BI440" s="231">
        <f>IF(N440="nulová",J440,0)</f>
        <v>0</v>
      </c>
      <c r="BJ440" s="18" t="s">
        <v>82</v>
      </c>
      <c r="BK440" s="231">
        <f>ROUND(I440*H440,2)</f>
        <v>0</v>
      </c>
      <c r="BL440" s="18" t="s">
        <v>190</v>
      </c>
      <c r="BM440" s="230" t="s">
        <v>498</v>
      </c>
    </row>
    <row r="441" s="14" customFormat="1">
      <c r="A441" s="14"/>
      <c r="B441" s="243"/>
      <c r="C441" s="244"/>
      <c r="D441" s="234" t="s">
        <v>156</v>
      </c>
      <c r="E441" s="245" t="s">
        <v>1</v>
      </c>
      <c r="F441" s="246" t="s">
        <v>756</v>
      </c>
      <c r="G441" s="244"/>
      <c r="H441" s="247">
        <v>6</v>
      </c>
      <c r="I441" s="248"/>
      <c r="J441" s="244"/>
      <c r="K441" s="244"/>
      <c r="L441" s="249"/>
      <c r="M441" s="250"/>
      <c r="N441" s="251"/>
      <c r="O441" s="251"/>
      <c r="P441" s="251"/>
      <c r="Q441" s="251"/>
      <c r="R441" s="251"/>
      <c r="S441" s="251"/>
      <c r="T441" s="252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3" t="s">
        <v>156</v>
      </c>
      <c r="AU441" s="253" t="s">
        <v>84</v>
      </c>
      <c r="AV441" s="14" t="s">
        <v>84</v>
      </c>
      <c r="AW441" s="14" t="s">
        <v>30</v>
      </c>
      <c r="AX441" s="14" t="s">
        <v>74</v>
      </c>
      <c r="AY441" s="253" t="s">
        <v>146</v>
      </c>
    </row>
    <row r="442" s="15" customFormat="1">
      <c r="A442" s="15"/>
      <c r="B442" s="254"/>
      <c r="C442" s="255"/>
      <c r="D442" s="234" t="s">
        <v>156</v>
      </c>
      <c r="E442" s="256" t="s">
        <v>1</v>
      </c>
      <c r="F442" s="257" t="s">
        <v>160</v>
      </c>
      <c r="G442" s="255"/>
      <c r="H442" s="258">
        <v>6</v>
      </c>
      <c r="I442" s="259"/>
      <c r="J442" s="255"/>
      <c r="K442" s="255"/>
      <c r="L442" s="260"/>
      <c r="M442" s="261"/>
      <c r="N442" s="262"/>
      <c r="O442" s="262"/>
      <c r="P442" s="262"/>
      <c r="Q442" s="262"/>
      <c r="R442" s="262"/>
      <c r="S442" s="262"/>
      <c r="T442" s="263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T442" s="264" t="s">
        <v>156</v>
      </c>
      <c r="AU442" s="264" t="s">
        <v>84</v>
      </c>
      <c r="AV442" s="15" t="s">
        <v>152</v>
      </c>
      <c r="AW442" s="15" t="s">
        <v>30</v>
      </c>
      <c r="AX442" s="15" t="s">
        <v>82</v>
      </c>
      <c r="AY442" s="264" t="s">
        <v>146</v>
      </c>
    </row>
    <row r="443" s="2" customFormat="1" ht="24.15" customHeight="1">
      <c r="A443" s="39"/>
      <c r="B443" s="40"/>
      <c r="C443" s="265" t="s">
        <v>333</v>
      </c>
      <c r="D443" s="265" t="s">
        <v>201</v>
      </c>
      <c r="E443" s="266" t="s">
        <v>757</v>
      </c>
      <c r="F443" s="267" t="s">
        <v>758</v>
      </c>
      <c r="G443" s="268" t="s">
        <v>307</v>
      </c>
      <c r="H443" s="269">
        <v>6</v>
      </c>
      <c r="I443" s="270"/>
      <c r="J443" s="271">
        <f>ROUND(I443*H443,2)</f>
        <v>0</v>
      </c>
      <c r="K443" s="267" t="s">
        <v>1</v>
      </c>
      <c r="L443" s="272"/>
      <c r="M443" s="273" t="s">
        <v>1</v>
      </c>
      <c r="N443" s="274" t="s">
        <v>39</v>
      </c>
      <c r="O443" s="92"/>
      <c r="P443" s="228">
        <f>O443*H443</f>
        <v>0</v>
      </c>
      <c r="Q443" s="228">
        <v>0</v>
      </c>
      <c r="R443" s="228">
        <f>Q443*H443</f>
        <v>0</v>
      </c>
      <c r="S443" s="228">
        <v>0</v>
      </c>
      <c r="T443" s="229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30" t="s">
        <v>234</v>
      </c>
      <c r="AT443" s="230" t="s">
        <v>201</v>
      </c>
      <c r="AU443" s="230" t="s">
        <v>84</v>
      </c>
      <c r="AY443" s="18" t="s">
        <v>146</v>
      </c>
      <c r="BE443" s="231">
        <f>IF(N443="základní",J443,0)</f>
        <v>0</v>
      </c>
      <c r="BF443" s="231">
        <f>IF(N443="snížená",J443,0)</f>
        <v>0</v>
      </c>
      <c r="BG443" s="231">
        <f>IF(N443="zákl. přenesená",J443,0)</f>
        <v>0</v>
      </c>
      <c r="BH443" s="231">
        <f>IF(N443="sníž. přenesená",J443,0)</f>
        <v>0</v>
      </c>
      <c r="BI443" s="231">
        <f>IF(N443="nulová",J443,0)</f>
        <v>0</v>
      </c>
      <c r="BJ443" s="18" t="s">
        <v>82</v>
      </c>
      <c r="BK443" s="231">
        <f>ROUND(I443*H443,2)</f>
        <v>0</v>
      </c>
      <c r="BL443" s="18" t="s">
        <v>190</v>
      </c>
      <c r="BM443" s="230" t="s">
        <v>502</v>
      </c>
    </row>
    <row r="444" s="2" customFormat="1" ht="24.15" customHeight="1">
      <c r="A444" s="39"/>
      <c r="B444" s="40"/>
      <c r="C444" s="219" t="s">
        <v>499</v>
      </c>
      <c r="D444" s="219" t="s">
        <v>148</v>
      </c>
      <c r="E444" s="220" t="s">
        <v>759</v>
      </c>
      <c r="F444" s="221" t="s">
        <v>760</v>
      </c>
      <c r="G444" s="222" t="s">
        <v>185</v>
      </c>
      <c r="H444" s="223">
        <v>0.033000000000000002</v>
      </c>
      <c r="I444" s="224"/>
      <c r="J444" s="225">
        <f>ROUND(I444*H444,2)</f>
        <v>0</v>
      </c>
      <c r="K444" s="221" t="s">
        <v>33</v>
      </c>
      <c r="L444" s="45"/>
      <c r="M444" s="226" t="s">
        <v>1</v>
      </c>
      <c r="N444" s="227" t="s">
        <v>39</v>
      </c>
      <c r="O444" s="92"/>
      <c r="P444" s="228">
        <f>O444*H444</f>
        <v>0</v>
      </c>
      <c r="Q444" s="228">
        <v>0</v>
      </c>
      <c r="R444" s="228">
        <f>Q444*H444</f>
        <v>0</v>
      </c>
      <c r="S444" s="228">
        <v>0</v>
      </c>
      <c r="T444" s="229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30" t="s">
        <v>190</v>
      </c>
      <c r="AT444" s="230" t="s">
        <v>148</v>
      </c>
      <c r="AU444" s="230" t="s">
        <v>84</v>
      </c>
      <c r="AY444" s="18" t="s">
        <v>146</v>
      </c>
      <c r="BE444" s="231">
        <f>IF(N444="základní",J444,0)</f>
        <v>0</v>
      </c>
      <c r="BF444" s="231">
        <f>IF(N444="snížená",J444,0)</f>
        <v>0</v>
      </c>
      <c r="BG444" s="231">
        <f>IF(N444="zákl. přenesená",J444,0)</f>
        <v>0</v>
      </c>
      <c r="BH444" s="231">
        <f>IF(N444="sníž. přenesená",J444,0)</f>
        <v>0</v>
      </c>
      <c r="BI444" s="231">
        <f>IF(N444="nulová",J444,0)</f>
        <v>0</v>
      </c>
      <c r="BJ444" s="18" t="s">
        <v>82</v>
      </c>
      <c r="BK444" s="231">
        <f>ROUND(I444*H444,2)</f>
        <v>0</v>
      </c>
      <c r="BL444" s="18" t="s">
        <v>190</v>
      </c>
      <c r="BM444" s="230" t="s">
        <v>505</v>
      </c>
    </row>
    <row r="445" s="12" customFormat="1" ht="22.8" customHeight="1">
      <c r="A445" s="12"/>
      <c r="B445" s="203"/>
      <c r="C445" s="204"/>
      <c r="D445" s="205" t="s">
        <v>73</v>
      </c>
      <c r="E445" s="217" t="s">
        <v>761</v>
      </c>
      <c r="F445" s="217" t="s">
        <v>762</v>
      </c>
      <c r="G445" s="204"/>
      <c r="H445" s="204"/>
      <c r="I445" s="207"/>
      <c r="J445" s="218">
        <f>BK445</f>
        <v>0</v>
      </c>
      <c r="K445" s="204"/>
      <c r="L445" s="209"/>
      <c r="M445" s="210"/>
      <c r="N445" s="211"/>
      <c r="O445" s="211"/>
      <c r="P445" s="212">
        <f>SUM(P446:P454)</f>
        <v>0</v>
      </c>
      <c r="Q445" s="211"/>
      <c r="R445" s="212">
        <f>SUM(R446:R454)</f>
        <v>0</v>
      </c>
      <c r="S445" s="211"/>
      <c r="T445" s="213">
        <f>SUM(T446:T454)</f>
        <v>0</v>
      </c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R445" s="214" t="s">
        <v>84</v>
      </c>
      <c r="AT445" s="215" t="s">
        <v>73</v>
      </c>
      <c r="AU445" s="215" t="s">
        <v>82</v>
      </c>
      <c r="AY445" s="214" t="s">
        <v>146</v>
      </c>
      <c r="BK445" s="216">
        <f>SUM(BK446:BK454)</f>
        <v>0</v>
      </c>
    </row>
    <row r="446" s="2" customFormat="1" ht="16.5" customHeight="1">
      <c r="A446" s="39"/>
      <c r="B446" s="40"/>
      <c r="C446" s="219" t="s">
        <v>336</v>
      </c>
      <c r="D446" s="219" t="s">
        <v>148</v>
      </c>
      <c r="E446" s="220" t="s">
        <v>763</v>
      </c>
      <c r="F446" s="221" t="s">
        <v>764</v>
      </c>
      <c r="G446" s="222" t="s">
        <v>151</v>
      </c>
      <c r="H446" s="223">
        <v>2.8500000000000001</v>
      </c>
      <c r="I446" s="224"/>
      <c r="J446" s="225">
        <f>ROUND(I446*H446,2)</f>
        <v>0</v>
      </c>
      <c r="K446" s="221" t="s">
        <v>33</v>
      </c>
      <c r="L446" s="45"/>
      <c r="M446" s="226" t="s">
        <v>1</v>
      </c>
      <c r="N446" s="227" t="s">
        <v>39</v>
      </c>
      <c r="O446" s="92"/>
      <c r="P446" s="228">
        <f>O446*H446</f>
        <v>0</v>
      </c>
      <c r="Q446" s="228">
        <v>0</v>
      </c>
      <c r="R446" s="228">
        <f>Q446*H446</f>
        <v>0</v>
      </c>
      <c r="S446" s="228">
        <v>0</v>
      </c>
      <c r="T446" s="229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30" t="s">
        <v>190</v>
      </c>
      <c r="AT446" s="230" t="s">
        <v>148</v>
      </c>
      <c r="AU446" s="230" t="s">
        <v>84</v>
      </c>
      <c r="AY446" s="18" t="s">
        <v>146</v>
      </c>
      <c r="BE446" s="231">
        <f>IF(N446="základní",J446,0)</f>
        <v>0</v>
      </c>
      <c r="BF446" s="231">
        <f>IF(N446="snížená",J446,0)</f>
        <v>0</v>
      </c>
      <c r="BG446" s="231">
        <f>IF(N446="zákl. přenesená",J446,0)</f>
        <v>0</v>
      </c>
      <c r="BH446" s="231">
        <f>IF(N446="sníž. přenesená",J446,0)</f>
        <v>0</v>
      </c>
      <c r="BI446" s="231">
        <f>IF(N446="nulová",J446,0)</f>
        <v>0</v>
      </c>
      <c r="BJ446" s="18" t="s">
        <v>82</v>
      </c>
      <c r="BK446" s="231">
        <f>ROUND(I446*H446,2)</f>
        <v>0</v>
      </c>
      <c r="BL446" s="18" t="s">
        <v>190</v>
      </c>
      <c r="BM446" s="230" t="s">
        <v>510</v>
      </c>
    </row>
    <row r="447" s="13" customFormat="1">
      <c r="A447" s="13"/>
      <c r="B447" s="232"/>
      <c r="C447" s="233"/>
      <c r="D447" s="234" t="s">
        <v>156</v>
      </c>
      <c r="E447" s="235" t="s">
        <v>1</v>
      </c>
      <c r="F447" s="236" t="s">
        <v>571</v>
      </c>
      <c r="G447" s="233"/>
      <c r="H447" s="235" t="s">
        <v>1</v>
      </c>
      <c r="I447" s="237"/>
      <c r="J447" s="233"/>
      <c r="K447" s="233"/>
      <c r="L447" s="238"/>
      <c r="M447" s="239"/>
      <c r="N447" s="240"/>
      <c r="O447" s="240"/>
      <c r="P447" s="240"/>
      <c r="Q447" s="240"/>
      <c r="R447" s="240"/>
      <c r="S447" s="240"/>
      <c r="T447" s="241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2" t="s">
        <v>156</v>
      </c>
      <c r="AU447" s="242" t="s">
        <v>84</v>
      </c>
      <c r="AV447" s="13" t="s">
        <v>82</v>
      </c>
      <c r="AW447" s="13" t="s">
        <v>30</v>
      </c>
      <c r="AX447" s="13" t="s">
        <v>74</v>
      </c>
      <c r="AY447" s="242" t="s">
        <v>146</v>
      </c>
    </row>
    <row r="448" s="14" customFormat="1">
      <c r="A448" s="14"/>
      <c r="B448" s="243"/>
      <c r="C448" s="244"/>
      <c r="D448" s="234" t="s">
        <v>156</v>
      </c>
      <c r="E448" s="245" t="s">
        <v>1</v>
      </c>
      <c r="F448" s="246" t="s">
        <v>765</v>
      </c>
      <c r="G448" s="244"/>
      <c r="H448" s="247">
        <v>2.8500000000000001</v>
      </c>
      <c r="I448" s="248"/>
      <c r="J448" s="244"/>
      <c r="K448" s="244"/>
      <c r="L448" s="249"/>
      <c r="M448" s="250"/>
      <c r="N448" s="251"/>
      <c r="O448" s="251"/>
      <c r="P448" s="251"/>
      <c r="Q448" s="251"/>
      <c r="R448" s="251"/>
      <c r="S448" s="251"/>
      <c r="T448" s="252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3" t="s">
        <v>156</v>
      </c>
      <c r="AU448" s="253" t="s">
        <v>84</v>
      </c>
      <c r="AV448" s="14" t="s">
        <v>84</v>
      </c>
      <c r="AW448" s="14" t="s">
        <v>30</v>
      </c>
      <c r="AX448" s="14" t="s">
        <v>74</v>
      </c>
      <c r="AY448" s="253" t="s">
        <v>146</v>
      </c>
    </row>
    <row r="449" s="15" customFormat="1">
      <c r="A449" s="15"/>
      <c r="B449" s="254"/>
      <c r="C449" s="255"/>
      <c r="D449" s="234" t="s">
        <v>156</v>
      </c>
      <c r="E449" s="256" t="s">
        <v>1</v>
      </c>
      <c r="F449" s="257" t="s">
        <v>160</v>
      </c>
      <c r="G449" s="255"/>
      <c r="H449" s="258">
        <v>2.8500000000000001</v>
      </c>
      <c r="I449" s="259"/>
      <c r="J449" s="255"/>
      <c r="K449" s="255"/>
      <c r="L449" s="260"/>
      <c r="M449" s="261"/>
      <c r="N449" s="262"/>
      <c r="O449" s="262"/>
      <c r="P449" s="262"/>
      <c r="Q449" s="262"/>
      <c r="R449" s="262"/>
      <c r="S449" s="262"/>
      <c r="T449" s="263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T449" s="264" t="s">
        <v>156</v>
      </c>
      <c r="AU449" s="264" t="s">
        <v>84</v>
      </c>
      <c r="AV449" s="15" t="s">
        <v>152</v>
      </c>
      <c r="AW449" s="15" t="s">
        <v>30</v>
      </c>
      <c r="AX449" s="15" t="s">
        <v>82</v>
      </c>
      <c r="AY449" s="264" t="s">
        <v>146</v>
      </c>
    </row>
    <row r="450" s="2" customFormat="1" ht="24.15" customHeight="1">
      <c r="A450" s="39"/>
      <c r="B450" s="40"/>
      <c r="C450" s="219" t="s">
        <v>506</v>
      </c>
      <c r="D450" s="219" t="s">
        <v>148</v>
      </c>
      <c r="E450" s="220" t="s">
        <v>766</v>
      </c>
      <c r="F450" s="221" t="s">
        <v>767</v>
      </c>
      <c r="G450" s="222" t="s">
        <v>151</v>
      </c>
      <c r="H450" s="223">
        <v>2.8500000000000001</v>
      </c>
      <c r="I450" s="224"/>
      <c r="J450" s="225">
        <f>ROUND(I450*H450,2)</f>
        <v>0</v>
      </c>
      <c r="K450" s="221" t="s">
        <v>33</v>
      </c>
      <c r="L450" s="45"/>
      <c r="M450" s="226" t="s">
        <v>1</v>
      </c>
      <c r="N450" s="227" t="s">
        <v>39</v>
      </c>
      <c r="O450" s="92"/>
      <c r="P450" s="228">
        <f>O450*H450</f>
        <v>0</v>
      </c>
      <c r="Q450" s="228">
        <v>0</v>
      </c>
      <c r="R450" s="228">
        <f>Q450*H450</f>
        <v>0</v>
      </c>
      <c r="S450" s="228">
        <v>0</v>
      </c>
      <c r="T450" s="229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30" t="s">
        <v>190</v>
      </c>
      <c r="AT450" s="230" t="s">
        <v>148</v>
      </c>
      <c r="AU450" s="230" t="s">
        <v>84</v>
      </c>
      <c r="AY450" s="18" t="s">
        <v>146</v>
      </c>
      <c r="BE450" s="231">
        <f>IF(N450="základní",J450,0)</f>
        <v>0</v>
      </c>
      <c r="BF450" s="231">
        <f>IF(N450="snížená",J450,0)</f>
        <v>0</v>
      </c>
      <c r="BG450" s="231">
        <f>IF(N450="zákl. přenesená",J450,0)</f>
        <v>0</v>
      </c>
      <c r="BH450" s="231">
        <f>IF(N450="sníž. přenesená",J450,0)</f>
        <v>0</v>
      </c>
      <c r="BI450" s="231">
        <f>IF(N450="nulová",J450,0)</f>
        <v>0</v>
      </c>
      <c r="BJ450" s="18" t="s">
        <v>82</v>
      </c>
      <c r="BK450" s="231">
        <f>ROUND(I450*H450,2)</f>
        <v>0</v>
      </c>
      <c r="BL450" s="18" t="s">
        <v>190</v>
      </c>
      <c r="BM450" s="230" t="s">
        <v>514</v>
      </c>
    </row>
    <row r="451" s="13" customFormat="1">
      <c r="A451" s="13"/>
      <c r="B451" s="232"/>
      <c r="C451" s="233"/>
      <c r="D451" s="234" t="s">
        <v>156</v>
      </c>
      <c r="E451" s="235" t="s">
        <v>1</v>
      </c>
      <c r="F451" s="236" t="s">
        <v>571</v>
      </c>
      <c r="G451" s="233"/>
      <c r="H451" s="235" t="s">
        <v>1</v>
      </c>
      <c r="I451" s="237"/>
      <c r="J451" s="233"/>
      <c r="K451" s="233"/>
      <c r="L451" s="238"/>
      <c r="M451" s="239"/>
      <c r="N451" s="240"/>
      <c r="O451" s="240"/>
      <c r="P451" s="240"/>
      <c r="Q451" s="240"/>
      <c r="R451" s="240"/>
      <c r="S451" s="240"/>
      <c r="T451" s="241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2" t="s">
        <v>156</v>
      </c>
      <c r="AU451" s="242" t="s">
        <v>84</v>
      </c>
      <c r="AV451" s="13" t="s">
        <v>82</v>
      </c>
      <c r="AW451" s="13" t="s">
        <v>30</v>
      </c>
      <c r="AX451" s="13" t="s">
        <v>74</v>
      </c>
      <c r="AY451" s="242" t="s">
        <v>146</v>
      </c>
    </row>
    <row r="452" s="14" customFormat="1">
      <c r="A452" s="14"/>
      <c r="B452" s="243"/>
      <c r="C452" s="244"/>
      <c r="D452" s="234" t="s">
        <v>156</v>
      </c>
      <c r="E452" s="245" t="s">
        <v>1</v>
      </c>
      <c r="F452" s="246" t="s">
        <v>765</v>
      </c>
      <c r="G452" s="244"/>
      <c r="H452" s="247">
        <v>2.8500000000000001</v>
      </c>
      <c r="I452" s="248"/>
      <c r="J452" s="244"/>
      <c r="K452" s="244"/>
      <c r="L452" s="249"/>
      <c r="M452" s="250"/>
      <c r="N452" s="251"/>
      <c r="O452" s="251"/>
      <c r="P452" s="251"/>
      <c r="Q452" s="251"/>
      <c r="R452" s="251"/>
      <c r="S452" s="251"/>
      <c r="T452" s="252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3" t="s">
        <v>156</v>
      </c>
      <c r="AU452" s="253" t="s">
        <v>84</v>
      </c>
      <c r="AV452" s="14" t="s">
        <v>84</v>
      </c>
      <c r="AW452" s="14" t="s">
        <v>30</v>
      </c>
      <c r="AX452" s="14" t="s">
        <v>74</v>
      </c>
      <c r="AY452" s="253" t="s">
        <v>146</v>
      </c>
    </row>
    <row r="453" s="15" customFormat="1">
      <c r="A453" s="15"/>
      <c r="B453" s="254"/>
      <c r="C453" s="255"/>
      <c r="D453" s="234" t="s">
        <v>156</v>
      </c>
      <c r="E453" s="256" t="s">
        <v>1</v>
      </c>
      <c r="F453" s="257" t="s">
        <v>160</v>
      </c>
      <c r="G453" s="255"/>
      <c r="H453" s="258">
        <v>2.8500000000000001</v>
      </c>
      <c r="I453" s="259"/>
      <c r="J453" s="255"/>
      <c r="K453" s="255"/>
      <c r="L453" s="260"/>
      <c r="M453" s="261"/>
      <c r="N453" s="262"/>
      <c r="O453" s="262"/>
      <c r="P453" s="262"/>
      <c r="Q453" s="262"/>
      <c r="R453" s="262"/>
      <c r="S453" s="262"/>
      <c r="T453" s="263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T453" s="264" t="s">
        <v>156</v>
      </c>
      <c r="AU453" s="264" t="s">
        <v>84</v>
      </c>
      <c r="AV453" s="15" t="s">
        <v>152</v>
      </c>
      <c r="AW453" s="15" t="s">
        <v>30</v>
      </c>
      <c r="AX453" s="15" t="s">
        <v>82</v>
      </c>
      <c r="AY453" s="264" t="s">
        <v>146</v>
      </c>
    </row>
    <row r="454" s="2" customFormat="1" ht="24.15" customHeight="1">
      <c r="A454" s="39"/>
      <c r="B454" s="40"/>
      <c r="C454" s="219" t="s">
        <v>340</v>
      </c>
      <c r="D454" s="219" t="s">
        <v>148</v>
      </c>
      <c r="E454" s="220" t="s">
        <v>768</v>
      </c>
      <c r="F454" s="221" t="s">
        <v>769</v>
      </c>
      <c r="G454" s="222" t="s">
        <v>185</v>
      </c>
      <c r="H454" s="223">
        <v>0.01</v>
      </c>
      <c r="I454" s="224"/>
      <c r="J454" s="225">
        <f>ROUND(I454*H454,2)</f>
        <v>0</v>
      </c>
      <c r="K454" s="221" t="s">
        <v>33</v>
      </c>
      <c r="L454" s="45"/>
      <c r="M454" s="226" t="s">
        <v>1</v>
      </c>
      <c r="N454" s="227" t="s">
        <v>39</v>
      </c>
      <c r="O454" s="92"/>
      <c r="P454" s="228">
        <f>O454*H454</f>
        <v>0</v>
      </c>
      <c r="Q454" s="228">
        <v>0</v>
      </c>
      <c r="R454" s="228">
        <f>Q454*H454</f>
        <v>0</v>
      </c>
      <c r="S454" s="228">
        <v>0</v>
      </c>
      <c r="T454" s="229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30" t="s">
        <v>190</v>
      </c>
      <c r="AT454" s="230" t="s">
        <v>148</v>
      </c>
      <c r="AU454" s="230" t="s">
        <v>84</v>
      </c>
      <c r="AY454" s="18" t="s">
        <v>146</v>
      </c>
      <c r="BE454" s="231">
        <f>IF(N454="základní",J454,0)</f>
        <v>0</v>
      </c>
      <c r="BF454" s="231">
        <f>IF(N454="snížená",J454,0)</f>
        <v>0</v>
      </c>
      <c r="BG454" s="231">
        <f>IF(N454="zákl. přenesená",J454,0)</f>
        <v>0</v>
      </c>
      <c r="BH454" s="231">
        <f>IF(N454="sníž. přenesená",J454,0)</f>
        <v>0</v>
      </c>
      <c r="BI454" s="231">
        <f>IF(N454="nulová",J454,0)</f>
        <v>0</v>
      </c>
      <c r="BJ454" s="18" t="s">
        <v>82</v>
      </c>
      <c r="BK454" s="231">
        <f>ROUND(I454*H454,2)</f>
        <v>0</v>
      </c>
      <c r="BL454" s="18" t="s">
        <v>190</v>
      </c>
      <c r="BM454" s="230" t="s">
        <v>522</v>
      </c>
    </row>
    <row r="455" s="12" customFormat="1" ht="22.8" customHeight="1">
      <c r="A455" s="12"/>
      <c r="B455" s="203"/>
      <c r="C455" s="204"/>
      <c r="D455" s="205" t="s">
        <v>73</v>
      </c>
      <c r="E455" s="217" t="s">
        <v>770</v>
      </c>
      <c r="F455" s="217" t="s">
        <v>771</v>
      </c>
      <c r="G455" s="204"/>
      <c r="H455" s="204"/>
      <c r="I455" s="207"/>
      <c r="J455" s="218">
        <f>BK455</f>
        <v>0</v>
      </c>
      <c r="K455" s="204"/>
      <c r="L455" s="209"/>
      <c r="M455" s="210"/>
      <c r="N455" s="211"/>
      <c r="O455" s="211"/>
      <c r="P455" s="212">
        <f>SUM(P456:P471)</f>
        <v>0</v>
      </c>
      <c r="Q455" s="211"/>
      <c r="R455" s="212">
        <f>SUM(R456:R471)</f>
        <v>0</v>
      </c>
      <c r="S455" s="211"/>
      <c r="T455" s="213">
        <f>SUM(T456:T471)</f>
        <v>0</v>
      </c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R455" s="214" t="s">
        <v>84</v>
      </c>
      <c r="AT455" s="215" t="s">
        <v>73</v>
      </c>
      <c r="AU455" s="215" t="s">
        <v>82</v>
      </c>
      <c r="AY455" s="214" t="s">
        <v>146</v>
      </c>
      <c r="BK455" s="216">
        <f>SUM(BK456:BK471)</f>
        <v>0</v>
      </c>
    </row>
    <row r="456" s="2" customFormat="1" ht="24.15" customHeight="1">
      <c r="A456" s="39"/>
      <c r="B456" s="40"/>
      <c r="C456" s="219" t="s">
        <v>518</v>
      </c>
      <c r="D456" s="219" t="s">
        <v>148</v>
      </c>
      <c r="E456" s="220" t="s">
        <v>772</v>
      </c>
      <c r="F456" s="221" t="s">
        <v>773</v>
      </c>
      <c r="G456" s="222" t="s">
        <v>307</v>
      </c>
      <c r="H456" s="223">
        <v>3</v>
      </c>
      <c r="I456" s="224"/>
      <c r="J456" s="225">
        <f>ROUND(I456*H456,2)</f>
        <v>0</v>
      </c>
      <c r="K456" s="221" t="s">
        <v>33</v>
      </c>
      <c r="L456" s="45"/>
      <c r="M456" s="226" t="s">
        <v>1</v>
      </c>
      <c r="N456" s="227" t="s">
        <v>39</v>
      </c>
      <c r="O456" s="92"/>
      <c r="P456" s="228">
        <f>O456*H456</f>
        <v>0</v>
      </c>
      <c r="Q456" s="228">
        <v>0</v>
      </c>
      <c r="R456" s="228">
        <f>Q456*H456</f>
        <v>0</v>
      </c>
      <c r="S456" s="228">
        <v>0</v>
      </c>
      <c r="T456" s="229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30" t="s">
        <v>190</v>
      </c>
      <c r="AT456" s="230" t="s">
        <v>148</v>
      </c>
      <c r="AU456" s="230" t="s">
        <v>84</v>
      </c>
      <c r="AY456" s="18" t="s">
        <v>146</v>
      </c>
      <c r="BE456" s="231">
        <f>IF(N456="základní",J456,0)</f>
        <v>0</v>
      </c>
      <c r="BF456" s="231">
        <f>IF(N456="snížená",J456,0)</f>
        <v>0</v>
      </c>
      <c r="BG456" s="231">
        <f>IF(N456="zákl. přenesená",J456,0)</f>
        <v>0</v>
      </c>
      <c r="BH456" s="231">
        <f>IF(N456="sníž. přenesená",J456,0)</f>
        <v>0</v>
      </c>
      <c r="BI456" s="231">
        <f>IF(N456="nulová",J456,0)</f>
        <v>0</v>
      </c>
      <c r="BJ456" s="18" t="s">
        <v>82</v>
      </c>
      <c r="BK456" s="231">
        <f>ROUND(I456*H456,2)</f>
        <v>0</v>
      </c>
      <c r="BL456" s="18" t="s">
        <v>190</v>
      </c>
      <c r="BM456" s="230" t="s">
        <v>774</v>
      </c>
    </row>
    <row r="457" s="14" customFormat="1">
      <c r="A457" s="14"/>
      <c r="B457" s="243"/>
      <c r="C457" s="244"/>
      <c r="D457" s="234" t="s">
        <v>156</v>
      </c>
      <c r="E457" s="245" t="s">
        <v>1</v>
      </c>
      <c r="F457" s="246" t="s">
        <v>775</v>
      </c>
      <c r="G457" s="244"/>
      <c r="H457" s="247">
        <v>3</v>
      </c>
      <c r="I457" s="248"/>
      <c r="J457" s="244"/>
      <c r="K457" s="244"/>
      <c r="L457" s="249"/>
      <c r="M457" s="250"/>
      <c r="N457" s="251"/>
      <c r="O457" s="251"/>
      <c r="P457" s="251"/>
      <c r="Q457" s="251"/>
      <c r="R457" s="251"/>
      <c r="S457" s="251"/>
      <c r="T457" s="252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3" t="s">
        <v>156</v>
      </c>
      <c r="AU457" s="253" t="s">
        <v>84</v>
      </c>
      <c r="AV457" s="14" t="s">
        <v>84</v>
      </c>
      <c r="AW457" s="14" t="s">
        <v>30</v>
      </c>
      <c r="AX457" s="14" t="s">
        <v>74</v>
      </c>
      <c r="AY457" s="253" t="s">
        <v>146</v>
      </c>
    </row>
    <row r="458" s="15" customFormat="1">
      <c r="A458" s="15"/>
      <c r="B458" s="254"/>
      <c r="C458" s="255"/>
      <c r="D458" s="234" t="s">
        <v>156</v>
      </c>
      <c r="E458" s="256" t="s">
        <v>1</v>
      </c>
      <c r="F458" s="257" t="s">
        <v>160</v>
      </c>
      <c r="G458" s="255"/>
      <c r="H458" s="258">
        <v>3</v>
      </c>
      <c r="I458" s="259"/>
      <c r="J458" s="255"/>
      <c r="K458" s="255"/>
      <c r="L458" s="260"/>
      <c r="M458" s="261"/>
      <c r="N458" s="262"/>
      <c r="O458" s="262"/>
      <c r="P458" s="262"/>
      <c r="Q458" s="262"/>
      <c r="R458" s="262"/>
      <c r="S458" s="262"/>
      <c r="T458" s="263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T458" s="264" t="s">
        <v>156</v>
      </c>
      <c r="AU458" s="264" t="s">
        <v>84</v>
      </c>
      <c r="AV458" s="15" t="s">
        <v>152</v>
      </c>
      <c r="AW458" s="15" t="s">
        <v>30</v>
      </c>
      <c r="AX458" s="15" t="s">
        <v>82</v>
      </c>
      <c r="AY458" s="264" t="s">
        <v>146</v>
      </c>
    </row>
    <row r="459" s="2" customFormat="1" ht="24.15" customHeight="1">
      <c r="A459" s="39"/>
      <c r="B459" s="40"/>
      <c r="C459" s="265" t="s">
        <v>343</v>
      </c>
      <c r="D459" s="265" t="s">
        <v>201</v>
      </c>
      <c r="E459" s="266" t="s">
        <v>776</v>
      </c>
      <c r="F459" s="267" t="s">
        <v>777</v>
      </c>
      <c r="G459" s="268" t="s">
        <v>218</v>
      </c>
      <c r="H459" s="269">
        <v>1.6200000000000001</v>
      </c>
      <c r="I459" s="270"/>
      <c r="J459" s="271">
        <f>ROUND(I459*H459,2)</f>
        <v>0</v>
      </c>
      <c r="K459" s="267" t="s">
        <v>33</v>
      </c>
      <c r="L459" s="272"/>
      <c r="M459" s="273" t="s">
        <v>1</v>
      </c>
      <c r="N459" s="274" t="s">
        <v>39</v>
      </c>
      <c r="O459" s="92"/>
      <c r="P459" s="228">
        <f>O459*H459</f>
        <v>0</v>
      </c>
      <c r="Q459" s="228">
        <v>0</v>
      </c>
      <c r="R459" s="228">
        <f>Q459*H459</f>
        <v>0</v>
      </c>
      <c r="S459" s="228">
        <v>0</v>
      </c>
      <c r="T459" s="229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30" t="s">
        <v>234</v>
      </c>
      <c r="AT459" s="230" t="s">
        <v>201</v>
      </c>
      <c r="AU459" s="230" t="s">
        <v>84</v>
      </c>
      <c r="AY459" s="18" t="s">
        <v>146</v>
      </c>
      <c r="BE459" s="231">
        <f>IF(N459="základní",J459,0)</f>
        <v>0</v>
      </c>
      <c r="BF459" s="231">
        <f>IF(N459="snížená",J459,0)</f>
        <v>0</v>
      </c>
      <c r="BG459" s="231">
        <f>IF(N459="zákl. přenesená",J459,0)</f>
        <v>0</v>
      </c>
      <c r="BH459" s="231">
        <f>IF(N459="sníž. přenesená",J459,0)</f>
        <v>0</v>
      </c>
      <c r="BI459" s="231">
        <f>IF(N459="nulová",J459,0)</f>
        <v>0</v>
      </c>
      <c r="BJ459" s="18" t="s">
        <v>82</v>
      </c>
      <c r="BK459" s="231">
        <f>ROUND(I459*H459,2)</f>
        <v>0</v>
      </c>
      <c r="BL459" s="18" t="s">
        <v>190</v>
      </c>
      <c r="BM459" s="230" t="s">
        <v>778</v>
      </c>
    </row>
    <row r="460" s="14" customFormat="1">
      <c r="A460" s="14"/>
      <c r="B460" s="243"/>
      <c r="C460" s="244"/>
      <c r="D460" s="234" t="s">
        <v>156</v>
      </c>
      <c r="E460" s="245" t="s">
        <v>1</v>
      </c>
      <c r="F460" s="246" t="s">
        <v>779</v>
      </c>
      <c r="G460" s="244"/>
      <c r="H460" s="247">
        <v>1.6200000000000001</v>
      </c>
      <c r="I460" s="248"/>
      <c r="J460" s="244"/>
      <c r="K460" s="244"/>
      <c r="L460" s="249"/>
      <c r="M460" s="250"/>
      <c r="N460" s="251"/>
      <c r="O460" s="251"/>
      <c r="P460" s="251"/>
      <c r="Q460" s="251"/>
      <c r="R460" s="251"/>
      <c r="S460" s="251"/>
      <c r="T460" s="252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3" t="s">
        <v>156</v>
      </c>
      <c r="AU460" s="253" t="s">
        <v>84</v>
      </c>
      <c r="AV460" s="14" t="s">
        <v>84</v>
      </c>
      <c r="AW460" s="14" t="s">
        <v>30</v>
      </c>
      <c r="AX460" s="14" t="s">
        <v>74</v>
      </c>
      <c r="AY460" s="253" t="s">
        <v>146</v>
      </c>
    </row>
    <row r="461" s="15" customFormat="1">
      <c r="A461" s="15"/>
      <c r="B461" s="254"/>
      <c r="C461" s="255"/>
      <c r="D461" s="234" t="s">
        <v>156</v>
      </c>
      <c r="E461" s="256" t="s">
        <v>1</v>
      </c>
      <c r="F461" s="257" t="s">
        <v>160</v>
      </c>
      <c r="G461" s="255"/>
      <c r="H461" s="258">
        <v>1.6200000000000001</v>
      </c>
      <c r="I461" s="259"/>
      <c r="J461" s="255"/>
      <c r="K461" s="255"/>
      <c r="L461" s="260"/>
      <c r="M461" s="261"/>
      <c r="N461" s="262"/>
      <c r="O461" s="262"/>
      <c r="P461" s="262"/>
      <c r="Q461" s="262"/>
      <c r="R461" s="262"/>
      <c r="S461" s="262"/>
      <c r="T461" s="263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64" t="s">
        <v>156</v>
      </c>
      <c r="AU461" s="264" t="s">
        <v>84</v>
      </c>
      <c r="AV461" s="15" t="s">
        <v>152</v>
      </c>
      <c r="AW461" s="15" t="s">
        <v>30</v>
      </c>
      <c r="AX461" s="15" t="s">
        <v>82</v>
      </c>
      <c r="AY461" s="264" t="s">
        <v>146</v>
      </c>
    </row>
    <row r="462" s="2" customFormat="1" ht="24.15" customHeight="1">
      <c r="A462" s="39"/>
      <c r="B462" s="40"/>
      <c r="C462" s="219" t="s">
        <v>780</v>
      </c>
      <c r="D462" s="219" t="s">
        <v>148</v>
      </c>
      <c r="E462" s="220" t="s">
        <v>781</v>
      </c>
      <c r="F462" s="221" t="s">
        <v>782</v>
      </c>
      <c r="G462" s="222" t="s">
        <v>151</v>
      </c>
      <c r="H462" s="223">
        <v>9</v>
      </c>
      <c r="I462" s="224"/>
      <c r="J462" s="225">
        <f>ROUND(I462*H462,2)</f>
        <v>0</v>
      </c>
      <c r="K462" s="221" t="s">
        <v>33</v>
      </c>
      <c r="L462" s="45"/>
      <c r="M462" s="226" t="s">
        <v>1</v>
      </c>
      <c r="N462" s="227" t="s">
        <v>39</v>
      </c>
      <c r="O462" s="92"/>
      <c r="P462" s="228">
        <f>O462*H462</f>
        <v>0</v>
      </c>
      <c r="Q462" s="228">
        <v>0</v>
      </c>
      <c r="R462" s="228">
        <f>Q462*H462</f>
        <v>0</v>
      </c>
      <c r="S462" s="228">
        <v>0</v>
      </c>
      <c r="T462" s="229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30" t="s">
        <v>190</v>
      </c>
      <c r="AT462" s="230" t="s">
        <v>148</v>
      </c>
      <c r="AU462" s="230" t="s">
        <v>84</v>
      </c>
      <c r="AY462" s="18" t="s">
        <v>146</v>
      </c>
      <c r="BE462" s="231">
        <f>IF(N462="základní",J462,0)</f>
        <v>0</v>
      </c>
      <c r="BF462" s="231">
        <f>IF(N462="snížená",J462,0)</f>
        <v>0</v>
      </c>
      <c r="BG462" s="231">
        <f>IF(N462="zákl. přenesená",J462,0)</f>
        <v>0</v>
      </c>
      <c r="BH462" s="231">
        <f>IF(N462="sníž. přenesená",J462,0)</f>
        <v>0</v>
      </c>
      <c r="BI462" s="231">
        <f>IF(N462="nulová",J462,0)</f>
        <v>0</v>
      </c>
      <c r="BJ462" s="18" t="s">
        <v>82</v>
      </c>
      <c r="BK462" s="231">
        <f>ROUND(I462*H462,2)</f>
        <v>0</v>
      </c>
      <c r="BL462" s="18" t="s">
        <v>190</v>
      </c>
      <c r="BM462" s="230" t="s">
        <v>783</v>
      </c>
    </row>
    <row r="463" s="14" customFormat="1">
      <c r="A463" s="14"/>
      <c r="B463" s="243"/>
      <c r="C463" s="244"/>
      <c r="D463" s="234" t="s">
        <v>156</v>
      </c>
      <c r="E463" s="245" t="s">
        <v>1</v>
      </c>
      <c r="F463" s="246" t="s">
        <v>784</v>
      </c>
      <c r="G463" s="244"/>
      <c r="H463" s="247">
        <v>9</v>
      </c>
      <c r="I463" s="248"/>
      <c r="J463" s="244"/>
      <c r="K463" s="244"/>
      <c r="L463" s="249"/>
      <c r="M463" s="250"/>
      <c r="N463" s="251"/>
      <c r="O463" s="251"/>
      <c r="P463" s="251"/>
      <c r="Q463" s="251"/>
      <c r="R463" s="251"/>
      <c r="S463" s="251"/>
      <c r="T463" s="252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3" t="s">
        <v>156</v>
      </c>
      <c r="AU463" s="253" t="s">
        <v>84</v>
      </c>
      <c r="AV463" s="14" t="s">
        <v>84</v>
      </c>
      <c r="AW463" s="14" t="s">
        <v>30</v>
      </c>
      <c r="AX463" s="14" t="s">
        <v>74</v>
      </c>
      <c r="AY463" s="253" t="s">
        <v>146</v>
      </c>
    </row>
    <row r="464" s="15" customFormat="1">
      <c r="A464" s="15"/>
      <c r="B464" s="254"/>
      <c r="C464" s="255"/>
      <c r="D464" s="234" t="s">
        <v>156</v>
      </c>
      <c r="E464" s="256" t="s">
        <v>1</v>
      </c>
      <c r="F464" s="257" t="s">
        <v>160</v>
      </c>
      <c r="G464" s="255"/>
      <c r="H464" s="258">
        <v>9</v>
      </c>
      <c r="I464" s="259"/>
      <c r="J464" s="255"/>
      <c r="K464" s="255"/>
      <c r="L464" s="260"/>
      <c r="M464" s="261"/>
      <c r="N464" s="262"/>
      <c r="O464" s="262"/>
      <c r="P464" s="262"/>
      <c r="Q464" s="262"/>
      <c r="R464" s="262"/>
      <c r="S464" s="262"/>
      <c r="T464" s="263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64" t="s">
        <v>156</v>
      </c>
      <c r="AU464" s="264" t="s">
        <v>84</v>
      </c>
      <c r="AV464" s="15" t="s">
        <v>152</v>
      </c>
      <c r="AW464" s="15" t="s">
        <v>30</v>
      </c>
      <c r="AX464" s="15" t="s">
        <v>82</v>
      </c>
      <c r="AY464" s="264" t="s">
        <v>146</v>
      </c>
    </row>
    <row r="465" s="2" customFormat="1" ht="24.15" customHeight="1">
      <c r="A465" s="39"/>
      <c r="B465" s="40"/>
      <c r="C465" s="219" t="s">
        <v>348</v>
      </c>
      <c r="D465" s="219" t="s">
        <v>148</v>
      </c>
      <c r="E465" s="220" t="s">
        <v>785</v>
      </c>
      <c r="F465" s="221" t="s">
        <v>786</v>
      </c>
      <c r="G465" s="222" t="s">
        <v>307</v>
      </c>
      <c r="H465" s="223">
        <v>1</v>
      </c>
      <c r="I465" s="224"/>
      <c r="J465" s="225">
        <f>ROUND(I465*H465,2)</f>
        <v>0</v>
      </c>
      <c r="K465" s="221" t="s">
        <v>33</v>
      </c>
      <c r="L465" s="45"/>
      <c r="M465" s="226" t="s">
        <v>1</v>
      </c>
      <c r="N465" s="227" t="s">
        <v>39</v>
      </c>
      <c r="O465" s="92"/>
      <c r="P465" s="228">
        <f>O465*H465</f>
        <v>0</v>
      </c>
      <c r="Q465" s="228">
        <v>0</v>
      </c>
      <c r="R465" s="228">
        <f>Q465*H465</f>
        <v>0</v>
      </c>
      <c r="S465" s="228">
        <v>0</v>
      </c>
      <c r="T465" s="229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30" t="s">
        <v>190</v>
      </c>
      <c r="AT465" s="230" t="s">
        <v>148</v>
      </c>
      <c r="AU465" s="230" t="s">
        <v>84</v>
      </c>
      <c r="AY465" s="18" t="s">
        <v>146</v>
      </c>
      <c r="BE465" s="231">
        <f>IF(N465="základní",J465,0)</f>
        <v>0</v>
      </c>
      <c r="BF465" s="231">
        <f>IF(N465="snížená",J465,0)</f>
        <v>0</v>
      </c>
      <c r="BG465" s="231">
        <f>IF(N465="zákl. přenesená",J465,0)</f>
        <v>0</v>
      </c>
      <c r="BH465" s="231">
        <f>IF(N465="sníž. přenesená",J465,0)</f>
        <v>0</v>
      </c>
      <c r="BI465" s="231">
        <f>IF(N465="nulová",J465,0)</f>
        <v>0</v>
      </c>
      <c r="BJ465" s="18" t="s">
        <v>82</v>
      </c>
      <c r="BK465" s="231">
        <f>ROUND(I465*H465,2)</f>
        <v>0</v>
      </c>
      <c r="BL465" s="18" t="s">
        <v>190</v>
      </c>
      <c r="BM465" s="230" t="s">
        <v>787</v>
      </c>
    </row>
    <row r="466" s="14" customFormat="1">
      <c r="A466" s="14"/>
      <c r="B466" s="243"/>
      <c r="C466" s="244"/>
      <c r="D466" s="234" t="s">
        <v>156</v>
      </c>
      <c r="E466" s="245" t="s">
        <v>1</v>
      </c>
      <c r="F466" s="246" t="s">
        <v>788</v>
      </c>
      <c r="G466" s="244"/>
      <c r="H466" s="247">
        <v>1</v>
      </c>
      <c r="I466" s="248"/>
      <c r="J466" s="244"/>
      <c r="K466" s="244"/>
      <c r="L466" s="249"/>
      <c r="M466" s="250"/>
      <c r="N466" s="251"/>
      <c r="O466" s="251"/>
      <c r="P466" s="251"/>
      <c r="Q466" s="251"/>
      <c r="R466" s="251"/>
      <c r="S466" s="251"/>
      <c r="T466" s="252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3" t="s">
        <v>156</v>
      </c>
      <c r="AU466" s="253" t="s">
        <v>84</v>
      </c>
      <c r="AV466" s="14" t="s">
        <v>84</v>
      </c>
      <c r="AW466" s="14" t="s">
        <v>30</v>
      </c>
      <c r="AX466" s="14" t="s">
        <v>74</v>
      </c>
      <c r="AY466" s="253" t="s">
        <v>146</v>
      </c>
    </row>
    <row r="467" s="15" customFormat="1">
      <c r="A467" s="15"/>
      <c r="B467" s="254"/>
      <c r="C467" s="255"/>
      <c r="D467" s="234" t="s">
        <v>156</v>
      </c>
      <c r="E467" s="256" t="s">
        <v>1</v>
      </c>
      <c r="F467" s="257" t="s">
        <v>160</v>
      </c>
      <c r="G467" s="255"/>
      <c r="H467" s="258">
        <v>1</v>
      </c>
      <c r="I467" s="259"/>
      <c r="J467" s="255"/>
      <c r="K467" s="255"/>
      <c r="L467" s="260"/>
      <c r="M467" s="261"/>
      <c r="N467" s="262"/>
      <c r="O467" s="262"/>
      <c r="P467" s="262"/>
      <c r="Q467" s="262"/>
      <c r="R467" s="262"/>
      <c r="S467" s="262"/>
      <c r="T467" s="263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64" t="s">
        <v>156</v>
      </c>
      <c r="AU467" s="264" t="s">
        <v>84</v>
      </c>
      <c r="AV467" s="15" t="s">
        <v>152</v>
      </c>
      <c r="AW467" s="15" t="s">
        <v>30</v>
      </c>
      <c r="AX467" s="15" t="s">
        <v>82</v>
      </c>
      <c r="AY467" s="264" t="s">
        <v>146</v>
      </c>
    </row>
    <row r="468" s="2" customFormat="1" ht="24.15" customHeight="1">
      <c r="A468" s="39"/>
      <c r="B468" s="40"/>
      <c r="C468" s="219" t="s">
        <v>789</v>
      </c>
      <c r="D468" s="219" t="s">
        <v>148</v>
      </c>
      <c r="E468" s="220" t="s">
        <v>790</v>
      </c>
      <c r="F468" s="221" t="s">
        <v>791</v>
      </c>
      <c r="G468" s="222" t="s">
        <v>307</v>
      </c>
      <c r="H468" s="223">
        <v>1</v>
      </c>
      <c r="I468" s="224"/>
      <c r="J468" s="225">
        <f>ROUND(I468*H468,2)</f>
        <v>0</v>
      </c>
      <c r="K468" s="221" t="s">
        <v>33</v>
      </c>
      <c r="L468" s="45"/>
      <c r="M468" s="226" t="s">
        <v>1</v>
      </c>
      <c r="N468" s="227" t="s">
        <v>39</v>
      </c>
      <c r="O468" s="92"/>
      <c r="P468" s="228">
        <f>O468*H468</f>
        <v>0</v>
      </c>
      <c r="Q468" s="228">
        <v>0</v>
      </c>
      <c r="R468" s="228">
        <f>Q468*H468</f>
        <v>0</v>
      </c>
      <c r="S468" s="228">
        <v>0</v>
      </c>
      <c r="T468" s="229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30" t="s">
        <v>190</v>
      </c>
      <c r="AT468" s="230" t="s">
        <v>148</v>
      </c>
      <c r="AU468" s="230" t="s">
        <v>84</v>
      </c>
      <c r="AY468" s="18" t="s">
        <v>146</v>
      </c>
      <c r="BE468" s="231">
        <f>IF(N468="základní",J468,0)</f>
        <v>0</v>
      </c>
      <c r="BF468" s="231">
        <f>IF(N468="snížená",J468,0)</f>
        <v>0</v>
      </c>
      <c r="BG468" s="231">
        <f>IF(N468="zákl. přenesená",J468,0)</f>
        <v>0</v>
      </c>
      <c r="BH468" s="231">
        <f>IF(N468="sníž. přenesená",J468,0)</f>
        <v>0</v>
      </c>
      <c r="BI468" s="231">
        <f>IF(N468="nulová",J468,0)</f>
        <v>0</v>
      </c>
      <c r="BJ468" s="18" t="s">
        <v>82</v>
      </c>
      <c r="BK468" s="231">
        <f>ROUND(I468*H468,2)</f>
        <v>0</v>
      </c>
      <c r="BL468" s="18" t="s">
        <v>190</v>
      </c>
      <c r="BM468" s="230" t="s">
        <v>792</v>
      </c>
    </row>
    <row r="469" s="14" customFormat="1">
      <c r="A469" s="14"/>
      <c r="B469" s="243"/>
      <c r="C469" s="244"/>
      <c r="D469" s="234" t="s">
        <v>156</v>
      </c>
      <c r="E469" s="245" t="s">
        <v>1</v>
      </c>
      <c r="F469" s="246" t="s">
        <v>788</v>
      </c>
      <c r="G469" s="244"/>
      <c r="H469" s="247">
        <v>1</v>
      </c>
      <c r="I469" s="248"/>
      <c r="J469" s="244"/>
      <c r="K469" s="244"/>
      <c r="L469" s="249"/>
      <c r="M469" s="250"/>
      <c r="N469" s="251"/>
      <c r="O469" s="251"/>
      <c r="P469" s="251"/>
      <c r="Q469" s="251"/>
      <c r="R469" s="251"/>
      <c r="S469" s="251"/>
      <c r="T469" s="252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3" t="s">
        <v>156</v>
      </c>
      <c r="AU469" s="253" t="s">
        <v>84</v>
      </c>
      <c r="AV469" s="14" t="s">
        <v>84</v>
      </c>
      <c r="AW469" s="14" t="s">
        <v>30</v>
      </c>
      <c r="AX469" s="14" t="s">
        <v>74</v>
      </c>
      <c r="AY469" s="253" t="s">
        <v>146</v>
      </c>
    </row>
    <row r="470" s="15" customFormat="1">
      <c r="A470" s="15"/>
      <c r="B470" s="254"/>
      <c r="C470" s="255"/>
      <c r="D470" s="234" t="s">
        <v>156</v>
      </c>
      <c r="E470" s="256" t="s">
        <v>1</v>
      </c>
      <c r="F470" s="257" t="s">
        <v>160</v>
      </c>
      <c r="G470" s="255"/>
      <c r="H470" s="258">
        <v>1</v>
      </c>
      <c r="I470" s="259"/>
      <c r="J470" s="255"/>
      <c r="K470" s="255"/>
      <c r="L470" s="260"/>
      <c r="M470" s="261"/>
      <c r="N470" s="262"/>
      <c r="O470" s="262"/>
      <c r="P470" s="262"/>
      <c r="Q470" s="262"/>
      <c r="R470" s="262"/>
      <c r="S470" s="262"/>
      <c r="T470" s="263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64" t="s">
        <v>156</v>
      </c>
      <c r="AU470" s="264" t="s">
        <v>84</v>
      </c>
      <c r="AV470" s="15" t="s">
        <v>152</v>
      </c>
      <c r="AW470" s="15" t="s">
        <v>30</v>
      </c>
      <c r="AX470" s="15" t="s">
        <v>82</v>
      </c>
      <c r="AY470" s="264" t="s">
        <v>146</v>
      </c>
    </row>
    <row r="471" s="2" customFormat="1" ht="24.15" customHeight="1">
      <c r="A471" s="39"/>
      <c r="B471" s="40"/>
      <c r="C471" s="219" t="s">
        <v>353</v>
      </c>
      <c r="D471" s="219" t="s">
        <v>148</v>
      </c>
      <c r="E471" s="220" t="s">
        <v>793</v>
      </c>
      <c r="F471" s="221" t="s">
        <v>794</v>
      </c>
      <c r="G471" s="222" t="s">
        <v>185</v>
      </c>
      <c r="H471" s="223">
        <v>0.058000000000000003</v>
      </c>
      <c r="I471" s="224"/>
      <c r="J471" s="225">
        <f>ROUND(I471*H471,2)</f>
        <v>0</v>
      </c>
      <c r="K471" s="221" t="s">
        <v>33</v>
      </c>
      <c r="L471" s="45"/>
      <c r="M471" s="226" t="s">
        <v>1</v>
      </c>
      <c r="N471" s="227" t="s">
        <v>39</v>
      </c>
      <c r="O471" s="92"/>
      <c r="P471" s="228">
        <f>O471*H471</f>
        <v>0</v>
      </c>
      <c r="Q471" s="228">
        <v>0</v>
      </c>
      <c r="R471" s="228">
        <f>Q471*H471</f>
        <v>0</v>
      </c>
      <c r="S471" s="228">
        <v>0</v>
      </c>
      <c r="T471" s="229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30" t="s">
        <v>190</v>
      </c>
      <c r="AT471" s="230" t="s">
        <v>148</v>
      </c>
      <c r="AU471" s="230" t="s">
        <v>84</v>
      </c>
      <c r="AY471" s="18" t="s">
        <v>146</v>
      </c>
      <c r="BE471" s="231">
        <f>IF(N471="základní",J471,0)</f>
        <v>0</v>
      </c>
      <c r="BF471" s="231">
        <f>IF(N471="snížená",J471,0)</f>
        <v>0</v>
      </c>
      <c r="BG471" s="231">
        <f>IF(N471="zákl. přenesená",J471,0)</f>
        <v>0</v>
      </c>
      <c r="BH471" s="231">
        <f>IF(N471="sníž. přenesená",J471,0)</f>
        <v>0</v>
      </c>
      <c r="BI471" s="231">
        <f>IF(N471="nulová",J471,0)</f>
        <v>0</v>
      </c>
      <c r="BJ471" s="18" t="s">
        <v>82</v>
      </c>
      <c r="BK471" s="231">
        <f>ROUND(I471*H471,2)</f>
        <v>0</v>
      </c>
      <c r="BL471" s="18" t="s">
        <v>190</v>
      </c>
      <c r="BM471" s="230" t="s">
        <v>795</v>
      </c>
    </row>
    <row r="472" s="12" customFormat="1" ht="22.8" customHeight="1">
      <c r="A472" s="12"/>
      <c r="B472" s="203"/>
      <c r="C472" s="204"/>
      <c r="D472" s="205" t="s">
        <v>73</v>
      </c>
      <c r="E472" s="217" t="s">
        <v>796</v>
      </c>
      <c r="F472" s="217" t="s">
        <v>797</v>
      </c>
      <c r="G472" s="204"/>
      <c r="H472" s="204"/>
      <c r="I472" s="207"/>
      <c r="J472" s="218">
        <f>BK472</f>
        <v>0</v>
      </c>
      <c r="K472" s="204"/>
      <c r="L472" s="209"/>
      <c r="M472" s="210"/>
      <c r="N472" s="211"/>
      <c r="O472" s="211"/>
      <c r="P472" s="212">
        <f>SUM(P473:P483)</f>
        <v>0</v>
      </c>
      <c r="Q472" s="211"/>
      <c r="R472" s="212">
        <f>SUM(R473:R483)</f>
        <v>0</v>
      </c>
      <c r="S472" s="211"/>
      <c r="T472" s="213">
        <f>SUM(T473:T483)</f>
        <v>0</v>
      </c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R472" s="214" t="s">
        <v>84</v>
      </c>
      <c r="AT472" s="215" t="s">
        <v>73</v>
      </c>
      <c r="AU472" s="215" t="s">
        <v>82</v>
      </c>
      <c r="AY472" s="214" t="s">
        <v>146</v>
      </c>
      <c r="BK472" s="216">
        <f>SUM(BK473:BK483)</f>
        <v>0</v>
      </c>
    </row>
    <row r="473" s="2" customFormat="1" ht="16.5" customHeight="1">
      <c r="A473" s="39"/>
      <c r="B473" s="40"/>
      <c r="C473" s="219" t="s">
        <v>798</v>
      </c>
      <c r="D473" s="219" t="s">
        <v>148</v>
      </c>
      <c r="E473" s="220" t="s">
        <v>799</v>
      </c>
      <c r="F473" s="221" t="s">
        <v>800</v>
      </c>
      <c r="G473" s="222" t="s">
        <v>218</v>
      </c>
      <c r="H473" s="223">
        <v>0.40500000000000003</v>
      </c>
      <c r="I473" s="224"/>
      <c r="J473" s="225">
        <f>ROUND(I473*H473,2)</f>
        <v>0</v>
      </c>
      <c r="K473" s="221" t="s">
        <v>33</v>
      </c>
      <c r="L473" s="45"/>
      <c r="M473" s="226" t="s">
        <v>1</v>
      </c>
      <c r="N473" s="227" t="s">
        <v>39</v>
      </c>
      <c r="O473" s="92"/>
      <c r="P473" s="228">
        <f>O473*H473</f>
        <v>0</v>
      </c>
      <c r="Q473" s="228">
        <v>0</v>
      </c>
      <c r="R473" s="228">
        <f>Q473*H473</f>
        <v>0</v>
      </c>
      <c r="S473" s="228">
        <v>0</v>
      </c>
      <c r="T473" s="229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30" t="s">
        <v>190</v>
      </c>
      <c r="AT473" s="230" t="s">
        <v>148</v>
      </c>
      <c r="AU473" s="230" t="s">
        <v>84</v>
      </c>
      <c r="AY473" s="18" t="s">
        <v>146</v>
      </c>
      <c r="BE473" s="231">
        <f>IF(N473="základní",J473,0)</f>
        <v>0</v>
      </c>
      <c r="BF473" s="231">
        <f>IF(N473="snížená",J473,0)</f>
        <v>0</v>
      </c>
      <c r="BG473" s="231">
        <f>IF(N473="zákl. přenesená",J473,0)</f>
        <v>0</v>
      </c>
      <c r="BH473" s="231">
        <f>IF(N473="sníž. přenesená",J473,0)</f>
        <v>0</v>
      </c>
      <c r="BI473" s="231">
        <f>IF(N473="nulová",J473,0)</f>
        <v>0</v>
      </c>
      <c r="BJ473" s="18" t="s">
        <v>82</v>
      </c>
      <c r="BK473" s="231">
        <f>ROUND(I473*H473,2)</f>
        <v>0</v>
      </c>
      <c r="BL473" s="18" t="s">
        <v>190</v>
      </c>
      <c r="BM473" s="230" t="s">
        <v>801</v>
      </c>
    </row>
    <row r="474" s="14" customFormat="1">
      <c r="A474" s="14"/>
      <c r="B474" s="243"/>
      <c r="C474" s="244"/>
      <c r="D474" s="234" t="s">
        <v>156</v>
      </c>
      <c r="E474" s="245" t="s">
        <v>1</v>
      </c>
      <c r="F474" s="246" t="s">
        <v>802</v>
      </c>
      <c r="G474" s="244"/>
      <c r="H474" s="247">
        <v>0.40500000000000003</v>
      </c>
      <c r="I474" s="248"/>
      <c r="J474" s="244"/>
      <c r="K474" s="244"/>
      <c r="L474" s="249"/>
      <c r="M474" s="250"/>
      <c r="N474" s="251"/>
      <c r="O474" s="251"/>
      <c r="P474" s="251"/>
      <c r="Q474" s="251"/>
      <c r="R474" s="251"/>
      <c r="S474" s="251"/>
      <c r="T474" s="252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3" t="s">
        <v>156</v>
      </c>
      <c r="AU474" s="253" t="s">
        <v>84</v>
      </c>
      <c r="AV474" s="14" t="s">
        <v>84</v>
      </c>
      <c r="AW474" s="14" t="s">
        <v>30</v>
      </c>
      <c r="AX474" s="14" t="s">
        <v>74</v>
      </c>
      <c r="AY474" s="253" t="s">
        <v>146</v>
      </c>
    </row>
    <row r="475" s="15" customFormat="1">
      <c r="A475" s="15"/>
      <c r="B475" s="254"/>
      <c r="C475" s="255"/>
      <c r="D475" s="234" t="s">
        <v>156</v>
      </c>
      <c r="E475" s="256" t="s">
        <v>1</v>
      </c>
      <c r="F475" s="257" t="s">
        <v>160</v>
      </c>
      <c r="G475" s="255"/>
      <c r="H475" s="258">
        <v>0.40500000000000003</v>
      </c>
      <c r="I475" s="259"/>
      <c r="J475" s="255"/>
      <c r="K475" s="255"/>
      <c r="L475" s="260"/>
      <c r="M475" s="261"/>
      <c r="N475" s="262"/>
      <c r="O475" s="262"/>
      <c r="P475" s="262"/>
      <c r="Q475" s="262"/>
      <c r="R475" s="262"/>
      <c r="S475" s="262"/>
      <c r="T475" s="263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264" t="s">
        <v>156</v>
      </c>
      <c r="AU475" s="264" t="s">
        <v>84</v>
      </c>
      <c r="AV475" s="15" t="s">
        <v>152</v>
      </c>
      <c r="AW475" s="15" t="s">
        <v>30</v>
      </c>
      <c r="AX475" s="15" t="s">
        <v>82</v>
      </c>
      <c r="AY475" s="264" t="s">
        <v>146</v>
      </c>
    </row>
    <row r="476" s="2" customFormat="1" ht="16.5" customHeight="1">
      <c r="A476" s="39"/>
      <c r="B476" s="40"/>
      <c r="C476" s="219" t="s">
        <v>359</v>
      </c>
      <c r="D476" s="219" t="s">
        <v>148</v>
      </c>
      <c r="E476" s="220" t="s">
        <v>803</v>
      </c>
      <c r="F476" s="221" t="s">
        <v>804</v>
      </c>
      <c r="G476" s="222" t="s">
        <v>151</v>
      </c>
      <c r="H476" s="223">
        <v>2.7000000000000002</v>
      </c>
      <c r="I476" s="224"/>
      <c r="J476" s="225">
        <f>ROUND(I476*H476,2)</f>
        <v>0</v>
      </c>
      <c r="K476" s="221" t="s">
        <v>33</v>
      </c>
      <c r="L476" s="45"/>
      <c r="M476" s="226" t="s">
        <v>1</v>
      </c>
      <c r="N476" s="227" t="s">
        <v>39</v>
      </c>
      <c r="O476" s="92"/>
      <c r="P476" s="228">
        <f>O476*H476</f>
        <v>0</v>
      </c>
      <c r="Q476" s="228">
        <v>0</v>
      </c>
      <c r="R476" s="228">
        <f>Q476*H476</f>
        <v>0</v>
      </c>
      <c r="S476" s="228">
        <v>0</v>
      </c>
      <c r="T476" s="229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30" t="s">
        <v>190</v>
      </c>
      <c r="AT476" s="230" t="s">
        <v>148</v>
      </c>
      <c r="AU476" s="230" t="s">
        <v>84</v>
      </c>
      <c r="AY476" s="18" t="s">
        <v>146</v>
      </c>
      <c r="BE476" s="231">
        <f>IF(N476="základní",J476,0)</f>
        <v>0</v>
      </c>
      <c r="BF476" s="231">
        <f>IF(N476="snížená",J476,0)</f>
        <v>0</v>
      </c>
      <c r="BG476" s="231">
        <f>IF(N476="zákl. přenesená",J476,0)</f>
        <v>0</v>
      </c>
      <c r="BH476" s="231">
        <f>IF(N476="sníž. přenesená",J476,0)</f>
        <v>0</v>
      </c>
      <c r="BI476" s="231">
        <f>IF(N476="nulová",J476,0)</f>
        <v>0</v>
      </c>
      <c r="BJ476" s="18" t="s">
        <v>82</v>
      </c>
      <c r="BK476" s="231">
        <f>ROUND(I476*H476,2)</f>
        <v>0</v>
      </c>
      <c r="BL476" s="18" t="s">
        <v>190</v>
      </c>
      <c r="BM476" s="230" t="s">
        <v>805</v>
      </c>
    </row>
    <row r="477" s="2" customFormat="1" ht="33" customHeight="1">
      <c r="A477" s="39"/>
      <c r="B477" s="40"/>
      <c r="C477" s="219" t="s">
        <v>806</v>
      </c>
      <c r="D477" s="219" t="s">
        <v>148</v>
      </c>
      <c r="E477" s="220" t="s">
        <v>807</v>
      </c>
      <c r="F477" s="221" t="s">
        <v>808</v>
      </c>
      <c r="G477" s="222" t="s">
        <v>151</v>
      </c>
      <c r="H477" s="223">
        <v>2.7000000000000002</v>
      </c>
      <c r="I477" s="224"/>
      <c r="J477" s="225">
        <f>ROUND(I477*H477,2)</f>
        <v>0</v>
      </c>
      <c r="K477" s="221" t="s">
        <v>33</v>
      </c>
      <c r="L477" s="45"/>
      <c r="M477" s="226" t="s">
        <v>1</v>
      </c>
      <c r="N477" s="227" t="s">
        <v>39</v>
      </c>
      <c r="O477" s="92"/>
      <c r="P477" s="228">
        <f>O477*H477</f>
        <v>0</v>
      </c>
      <c r="Q477" s="228">
        <v>0</v>
      </c>
      <c r="R477" s="228">
        <f>Q477*H477</f>
        <v>0</v>
      </c>
      <c r="S477" s="228">
        <v>0</v>
      </c>
      <c r="T477" s="229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30" t="s">
        <v>190</v>
      </c>
      <c r="AT477" s="230" t="s">
        <v>148</v>
      </c>
      <c r="AU477" s="230" t="s">
        <v>84</v>
      </c>
      <c r="AY477" s="18" t="s">
        <v>146</v>
      </c>
      <c r="BE477" s="231">
        <f>IF(N477="základní",J477,0)</f>
        <v>0</v>
      </c>
      <c r="BF477" s="231">
        <f>IF(N477="snížená",J477,0)</f>
        <v>0</v>
      </c>
      <c r="BG477" s="231">
        <f>IF(N477="zákl. přenesená",J477,0)</f>
        <v>0</v>
      </c>
      <c r="BH477" s="231">
        <f>IF(N477="sníž. přenesená",J477,0)</f>
        <v>0</v>
      </c>
      <c r="BI477" s="231">
        <f>IF(N477="nulová",J477,0)</f>
        <v>0</v>
      </c>
      <c r="BJ477" s="18" t="s">
        <v>82</v>
      </c>
      <c r="BK477" s="231">
        <f>ROUND(I477*H477,2)</f>
        <v>0</v>
      </c>
      <c r="BL477" s="18" t="s">
        <v>190</v>
      </c>
      <c r="BM477" s="230" t="s">
        <v>809</v>
      </c>
    </row>
    <row r="478" s="14" customFormat="1">
      <c r="A478" s="14"/>
      <c r="B478" s="243"/>
      <c r="C478" s="244"/>
      <c r="D478" s="234" t="s">
        <v>156</v>
      </c>
      <c r="E478" s="245" t="s">
        <v>1</v>
      </c>
      <c r="F478" s="246" t="s">
        <v>613</v>
      </c>
      <c r="G478" s="244"/>
      <c r="H478" s="247">
        <v>2.7000000000000002</v>
      </c>
      <c r="I478" s="248"/>
      <c r="J478" s="244"/>
      <c r="K478" s="244"/>
      <c r="L478" s="249"/>
      <c r="M478" s="250"/>
      <c r="N478" s="251"/>
      <c r="O478" s="251"/>
      <c r="P478" s="251"/>
      <c r="Q478" s="251"/>
      <c r="R478" s="251"/>
      <c r="S478" s="251"/>
      <c r="T478" s="252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3" t="s">
        <v>156</v>
      </c>
      <c r="AU478" s="253" t="s">
        <v>84</v>
      </c>
      <c r="AV478" s="14" t="s">
        <v>84</v>
      </c>
      <c r="AW478" s="14" t="s">
        <v>30</v>
      </c>
      <c r="AX478" s="14" t="s">
        <v>74</v>
      </c>
      <c r="AY478" s="253" t="s">
        <v>146</v>
      </c>
    </row>
    <row r="479" s="15" customFormat="1">
      <c r="A479" s="15"/>
      <c r="B479" s="254"/>
      <c r="C479" s="255"/>
      <c r="D479" s="234" t="s">
        <v>156</v>
      </c>
      <c r="E479" s="256" t="s">
        <v>1</v>
      </c>
      <c r="F479" s="257" t="s">
        <v>160</v>
      </c>
      <c r="G479" s="255"/>
      <c r="H479" s="258">
        <v>2.7000000000000002</v>
      </c>
      <c r="I479" s="259"/>
      <c r="J479" s="255"/>
      <c r="K479" s="255"/>
      <c r="L479" s="260"/>
      <c r="M479" s="261"/>
      <c r="N479" s="262"/>
      <c r="O479" s="262"/>
      <c r="P479" s="262"/>
      <c r="Q479" s="262"/>
      <c r="R479" s="262"/>
      <c r="S479" s="262"/>
      <c r="T479" s="263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T479" s="264" t="s">
        <v>156</v>
      </c>
      <c r="AU479" s="264" t="s">
        <v>84</v>
      </c>
      <c r="AV479" s="15" t="s">
        <v>152</v>
      </c>
      <c r="AW479" s="15" t="s">
        <v>30</v>
      </c>
      <c r="AX479" s="15" t="s">
        <v>82</v>
      </c>
      <c r="AY479" s="264" t="s">
        <v>146</v>
      </c>
    </row>
    <row r="480" s="2" customFormat="1" ht="16.5" customHeight="1">
      <c r="A480" s="39"/>
      <c r="B480" s="40"/>
      <c r="C480" s="265" t="s">
        <v>362</v>
      </c>
      <c r="D480" s="265" t="s">
        <v>201</v>
      </c>
      <c r="E480" s="266" t="s">
        <v>810</v>
      </c>
      <c r="F480" s="267" t="s">
        <v>811</v>
      </c>
      <c r="G480" s="268" t="s">
        <v>218</v>
      </c>
      <c r="H480" s="269">
        <v>0.44600000000000001</v>
      </c>
      <c r="I480" s="270"/>
      <c r="J480" s="271">
        <f>ROUND(I480*H480,2)</f>
        <v>0</v>
      </c>
      <c r="K480" s="267" t="s">
        <v>33</v>
      </c>
      <c r="L480" s="272"/>
      <c r="M480" s="273" t="s">
        <v>1</v>
      </c>
      <c r="N480" s="274" t="s">
        <v>39</v>
      </c>
      <c r="O480" s="92"/>
      <c r="P480" s="228">
        <f>O480*H480</f>
        <v>0</v>
      </c>
      <c r="Q480" s="228">
        <v>0</v>
      </c>
      <c r="R480" s="228">
        <f>Q480*H480</f>
        <v>0</v>
      </c>
      <c r="S480" s="228">
        <v>0</v>
      </c>
      <c r="T480" s="229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30" t="s">
        <v>234</v>
      </c>
      <c r="AT480" s="230" t="s">
        <v>201</v>
      </c>
      <c r="AU480" s="230" t="s">
        <v>84</v>
      </c>
      <c r="AY480" s="18" t="s">
        <v>146</v>
      </c>
      <c r="BE480" s="231">
        <f>IF(N480="základní",J480,0)</f>
        <v>0</v>
      </c>
      <c r="BF480" s="231">
        <f>IF(N480="snížená",J480,0)</f>
        <v>0</v>
      </c>
      <c r="BG480" s="231">
        <f>IF(N480="zákl. přenesená",J480,0)</f>
        <v>0</v>
      </c>
      <c r="BH480" s="231">
        <f>IF(N480="sníž. přenesená",J480,0)</f>
        <v>0</v>
      </c>
      <c r="BI480" s="231">
        <f>IF(N480="nulová",J480,0)</f>
        <v>0</v>
      </c>
      <c r="BJ480" s="18" t="s">
        <v>82</v>
      </c>
      <c r="BK480" s="231">
        <f>ROUND(I480*H480,2)</f>
        <v>0</v>
      </c>
      <c r="BL480" s="18" t="s">
        <v>190</v>
      </c>
      <c r="BM480" s="230" t="s">
        <v>812</v>
      </c>
    </row>
    <row r="481" s="14" customFormat="1">
      <c r="A481" s="14"/>
      <c r="B481" s="243"/>
      <c r="C481" s="244"/>
      <c r="D481" s="234" t="s">
        <v>156</v>
      </c>
      <c r="E481" s="245" t="s">
        <v>1</v>
      </c>
      <c r="F481" s="246" t="s">
        <v>813</v>
      </c>
      <c r="G481" s="244"/>
      <c r="H481" s="247">
        <v>0.44600000000000001</v>
      </c>
      <c r="I481" s="248"/>
      <c r="J481" s="244"/>
      <c r="K481" s="244"/>
      <c r="L481" s="249"/>
      <c r="M481" s="250"/>
      <c r="N481" s="251"/>
      <c r="O481" s="251"/>
      <c r="P481" s="251"/>
      <c r="Q481" s="251"/>
      <c r="R481" s="251"/>
      <c r="S481" s="251"/>
      <c r="T481" s="252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3" t="s">
        <v>156</v>
      </c>
      <c r="AU481" s="253" t="s">
        <v>84</v>
      </c>
      <c r="AV481" s="14" t="s">
        <v>84</v>
      </c>
      <c r="AW481" s="14" t="s">
        <v>30</v>
      </c>
      <c r="AX481" s="14" t="s">
        <v>74</v>
      </c>
      <c r="AY481" s="253" t="s">
        <v>146</v>
      </c>
    </row>
    <row r="482" s="15" customFormat="1">
      <c r="A482" s="15"/>
      <c r="B482" s="254"/>
      <c r="C482" s="255"/>
      <c r="D482" s="234" t="s">
        <v>156</v>
      </c>
      <c r="E482" s="256" t="s">
        <v>1</v>
      </c>
      <c r="F482" s="257" t="s">
        <v>160</v>
      </c>
      <c r="G482" s="255"/>
      <c r="H482" s="258">
        <v>0.44600000000000001</v>
      </c>
      <c r="I482" s="259"/>
      <c r="J482" s="255"/>
      <c r="K482" s="255"/>
      <c r="L482" s="260"/>
      <c r="M482" s="261"/>
      <c r="N482" s="262"/>
      <c r="O482" s="262"/>
      <c r="P482" s="262"/>
      <c r="Q482" s="262"/>
      <c r="R482" s="262"/>
      <c r="S482" s="262"/>
      <c r="T482" s="263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264" t="s">
        <v>156</v>
      </c>
      <c r="AU482" s="264" t="s">
        <v>84</v>
      </c>
      <c r="AV482" s="15" t="s">
        <v>152</v>
      </c>
      <c r="AW482" s="15" t="s">
        <v>30</v>
      </c>
      <c r="AX482" s="15" t="s">
        <v>82</v>
      </c>
      <c r="AY482" s="264" t="s">
        <v>146</v>
      </c>
    </row>
    <row r="483" s="2" customFormat="1" ht="24.15" customHeight="1">
      <c r="A483" s="39"/>
      <c r="B483" s="40"/>
      <c r="C483" s="219" t="s">
        <v>814</v>
      </c>
      <c r="D483" s="219" t="s">
        <v>148</v>
      </c>
      <c r="E483" s="220" t="s">
        <v>815</v>
      </c>
      <c r="F483" s="221" t="s">
        <v>816</v>
      </c>
      <c r="G483" s="222" t="s">
        <v>185</v>
      </c>
      <c r="H483" s="223">
        <v>0.0070000000000000001</v>
      </c>
      <c r="I483" s="224"/>
      <c r="J483" s="225">
        <f>ROUND(I483*H483,2)</f>
        <v>0</v>
      </c>
      <c r="K483" s="221" t="s">
        <v>33</v>
      </c>
      <c r="L483" s="45"/>
      <c r="M483" s="226" t="s">
        <v>1</v>
      </c>
      <c r="N483" s="227" t="s">
        <v>39</v>
      </c>
      <c r="O483" s="92"/>
      <c r="P483" s="228">
        <f>O483*H483</f>
        <v>0</v>
      </c>
      <c r="Q483" s="228">
        <v>0</v>
      </c>
      <c r="R483" s="228">
        <f>Q483*H483</f>
        <v>0</v>
      </c>
      <c r="S483" s="228">
        <v>0</v>
      </c>
      <c r="T483" s="229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30" t="s">
        <v>190</v>
      </c>
      <c r="AT483" s="230" t="s">
        <v>148</v>
      </c>
      <c r="AU483" s="230" t="s">
        <v>84</v>
      </c>
      <c r="AY483" s="18" t="s">
        <v>146</v>
      </c>
      <c r="BE483" s="231">
        <f>IF(N483="základní",J483,0)</f>
        <v>0</v>
      </c>
      <c r="BF483" s="231">
        <f>IF(N483="snížená",J483,0)</f>
        <v>0</v>
      </c>
      <c r="BG483" s="231">
        <f>IF(N483="zákl. přenesená",J483,0)</f>
        <v>0</v>
      </c>
      <c r="BH483" s="231">
        <f>IF(N483="sníž. přenesená",J483,0)</f>
        <v>0</v>
      </c>
      <c r="BI483" s="231">
        <f>IF(N483="nulová",J483,0)</f>
        <v>0</v>
      </c>
      <c r="BJ483" s="18" t="s">
        <v>82</v>
      </c>
      <c r="BK483" s="231">
        <f>ROUND(I483*H483,2)</f>
        <v>0</v>
      </c>
      <c r="BL483" s="18" t="s">
        <v>190</v>
      </c>
      <c r="BM483" s="230" t="s">
        <v>817</v>
      </c>
    </row>
    <row r="484" s="12" customFormat="1" ht="22.8" customHeight="1">
      <c r="A484" s="12"/>
      <c r="B484" s="203"/>
      <c r="C484" s="204"/>
      <c r="D484" s="205" t="s">
        <v>73</v>
      </c>
      <c r="E484" s="217" t="s">
        <v>818</v>
      </c>
      <c r="F484" s="217" t="s">
        <v>819</v>
      </c>
      <c r="G484" s="204"/>
      <c r="H484" s="204"/>
      <c r="I484" s="207"/>
      <c r="J484" s="218">
        <f>BK484</f>
        <v>0</v>
      </c>
      <c r="K484" s="204"/>
      <c r="L484" s="209"/>
      <c r="M484" s="210"/>
      <c r="N484" s="211"/>
      <c r="O484" s="211"/>
      <c r="P484" s="212">
        <f>SUM(P485:P489)</f>
        <v>0</v>
      </c>
      <c r="Q484" s="211"/>
      <c r="R484" s="212">
        <f>SUM(R485:R489)</f>
        <v>0</v>
      </c>
      <c r="S484" s="211"/>
      <c r="T484" s="213">
        <f>SUM(T485:T489)</f>
        <v>0</v>
      </c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R484" s="214" t="s">
        <v>84</v>
      </c>
      <c r="AT484" s="215" t="s">
        <v>73</v>
      </c>
      <c r="AU484" s="215" t="s">
        <v>82</v>
      </c>
      <c r="AY484" s="214" t="s">
        <v>146</v>
      </c>
      <c r="BK484" s="216">
        <f>SUM(BK485:BK489)</f>
        <v>0</v>
      </c>
    </row>
    <row r="485" s="2" customFormat="1" ht="21.75" customHeight="1">
      <c r="A485" s="39"/>
      <c r="B485" s="40"/>
      <c r="C485" s="219" t="s">
        <v>366</v>
      </c>
      <c r="D485" s="219" t="s">
        <v>148</v>
      </c>
      <c r="E485" s="220" t="s">
        <v>820</v>
      </c>
      <c r="F485" s="221" t="s">
        <v>821</v>
      </c>
      <c r="G485" s="222" t="s">
        <v>218</v>
      </c>
      <c r="H485" s="223">
        <v>6.4649999999999999</v>
      </c>
      <c r="I485" s="224"/>
      <c r="J485" s="225">
        <f>ROUND(I485*H485,2)</f>
        <v>0</v>
      </c>
      <c r="K485" s="221" t="s">
        <v>33</v>
      </c>
      <c r="L485" s="45"/>
      <c r="M485" s="226" t="s">
        <v>1</v>
      </c>
      <c r="N485" s="227" t="s">
        <v>39</v>
      </c>
      <c r="O485" s="92"/>
      <c r="P485" s="228">
        <f>O485*H485</f>
        <v>0</v>
      </c>
      <c r="Q485" s="228">
        <v>0</v>
      </c>
      <c r="R485" s="228">
        <f>Q485*H485</f>
        <v>0</v>
      </c>
      <c r="S485" s="228">
        <v>0</v>
      </c>
      <c r="T485" s="229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30" t="s">
        <v>190</v>
      </c>
      <c r="AT485" s="230" t="s">
        <v>148</v>
      </c>
      <c r="AU485" s="230" t="s">
        <v>84</v>
      </c>
      <c r="AY485" s="18" t="s">
        <v>146</v>
      </c>
      <c r="BE485" s="231">
        <f>IF(N485="základní",J485,0)</f>
        <v>0</v>
      </c>
      <c r="BF485" s="231">
        <f>IF(N485="snížená",J485,0)</f>
        <v>0</v>
      </c>
      <c r="BG485" s="231">
        <f>IF(N485="zákl. přenesená",J485,0)</f>
        <v>0</v>
      </c>
      <c r="BH485" s="231">
        <f>IF(N485="sníž. přenesená",J485,0)</f>
        <v>0</v>
      </c>
      <c r="BI485" s="231">
        <f>IF(N485="nulová",J485,0)</f>
        <v>0</v>
      </c>
      <c r="BJ485" s="18" t="s">
        <v>82</v>
      </c>
      <c r="BK485" s="231">
        <f>ROUND(I485*H485,2)</f>
        <v>0</v>
      </c>
      <c r="BL485" s="18" t="s">
        <v>190</v>
      </c>
      <c r="BM485" s="230" t="s">
        <v>822</v>
      </c>
    </row>
    <row r="486" s="13" customFormat="1">
      <c r="A486" s="13"/>
      <c r="B486" s="232"/>
      <c r="C486" s="233"/>
      <c r="D486" s="234" t="s">
        <v>156</v>
      </c>
      <c r="E486" s="235" t="s">
        <v>1</v>
      </c>
      <c r="F486" s="236" t="s">
        <v>823</v>
      </c>
      <c r="G486" s="233"/>
      <c r="H486" s="235" t="s">
        <v>1</v>
      </c>
      <c r="I486" s="237"/>
      <c r="J486" s="233"/>
      <c r="K486" s="233"/>
      <c r="L486" s="238"/>
      <c r="M486" s="239"/>
      <c r="N486" s="240"/>
      <c r="O486" s="240"/>
      <c r="P486" s="240"/>
      <c r="Q486" s="240"/>
      <c r="R486" s="240"/>
      <c r="S486" s="240"/>
      <c r="T486" s="241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2" t="s">
        <v>156</v>
      </c>
      <c r="AU486" s="242" t="s">
        <v>84</v>
      </c>
      <c r="AV486" s="13" t="s">
        <v>82</v>
      </c>
      <c r="AW486" s="13" t="s">
        <v>30</v>
      </c>
      <c r="AX486" s="13" t="s">
        <v>74</v>
      </c>
      <c r="AY486" s="242" t="s">
        <v>146</v>
      </c>
    </row>
    <row r="487" s="14" customFormat="1">
      <c r="A487" s="14"/>
      <c r="B487" s="243"/>
      <c r="C487" s="244"/>
      <c r="D487" s="234" t="s">
        <v>156</v>
      </c>
      <c r="E487" s="245" t="s">
        <v>1</v>
      </c>
      <c r="F487" s="246" t="s">
        <v>824</v>
      </c>
      <c r="G487" s="244"/>
      <c r="H487" s="247">
        <v>6.4649999999999999</v>
      </c>
      <c r="I487" s="248"/>
      <c r="J487" s="244"/>
      <c r="K487" s="244"/>
      <c r="L487" s="249"/>
      <c r="M487" s="250"/>
      <c r="N487" s="251"/>
      <c r="O487" s="251"/>
      <c r="P487" s="251"/>
      <c r="Q487" s="251"/>
      <c r="R487" s="251"/>
      <c r="S487" s="251"/>
      <c r="T487" s="252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3" t="s">
        <v>156</v>
      </c>
      <c r="AU487" s="253" t="s">
        <v>84</v>
      </c>
      <c r="AV487" s="14" t="s">
        <v>84</v>
      </c>
      <c r="AW487" s="14" t="s">
        <v>30</v>
      </c>
      <c r="AX487" s="14" t="s">
        <v>74</v>
      </c>
      <c r="AY487" s="253" t="s">
        <v>146</v>
      </c>
    </row>
    <row r="488" s="15" customFormat="1">
      <c r="A488" s="15"/>
      <c r="B488" s="254"/>
      <c r="C488" s="255"/>
      <c r="D488" s="234" t="s">
        <v>156</v>
      </c>
      <c r="E488" s="256" t="s">
        <v>1</v>
      </c>
      <c r="F488" s="257" t="s">
        <v>160</v>
      </c>
      <c r="G488" s="255"/>
      <c r="H488" s="258">
        <v>6.4649999999999999</v>
      </c>
      <c r="I488" s="259"/>
      <c r="J488" s="255"/>
      <c r="K488" s="255"/>
      <c r="L488" s="260"/>
      <c r="M488" s="261"/>
      <c r="N488" s="262"/>
      <c r="O488" s="262"/>
      <c r="P488" s="262"/>
      <c r="Q488" s="262"/>
      <c r="R488" s="262"/>
      <c r="S488" s="262"/>
      <c r="T488" s="263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264" t="s">
        <v>156</v>
      </c>
      <c r="AU488" s="264" t="s">
        <v>84</v>
      </c>
      <c r="AV488" s="15" t="s">
        <v>152</v>
      </c>
      <c r="AW488" s="15" t="s">
        <v>30</v>
      </c>
      <c r="AX488" s="15" t="s">
        <v>82</v>
      </c>
      <c r="AY488" s="264" t="s">
        <v>146</v>
      </c>
    </row>
    <row r="489" s="2" customFormat="1" ht="24.15" customHeight="1">
      <c r="A489" s="39"/>
      <c r="B489" s="40"/>
      <c r="C489" s="219" t="s">
        <v>825</v>
      </c>
      <c r="D489" s="219" t="s">
        <v>148</v>
      </c>
      <c r="E489" s="220" t="s">
        <v>826</v>
      </c>
      <c r="F489" s="221" t="s">
        <v>827</v>
      </c>
      <c r="G489" s="222" t="s">
        <v>218</v>
      </c>
      <c r="H489" s="223">
        <v>6.4649999999999999</v>
      </c>
      <c r="I489" s="224"/>
      <c r="J489" s="225">
        <f>ROUND(I489*H489,2)</f>
        <v>0</v>
      </c>
      <c r="K489" s="221" t="s">
        <v>33</v>
      </c>
      <c r="L489" s="45"/>
      <c r="M489" s="275" t="s">
        <v>1</v>
      </c>
      <c r="N489" s="276" t="s">
        <v>39</v>
      </c>
      <c r="O489" s="277"/>
      <c r="P489" s="278">
        <f>O489*H489</f>
        <v>0</v>
      </c>
      <c r="Q489" s="278">
        <v>0</v>
      </c>
      <c r="R489" s="278">
        <f>Q489*H489</f>
        <v>0</v>
      </c>
      <c r="S489" s="278">
        <v>0</v>
      </c>
      <c r="T489" s="279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30" t="s">
        <v>190</v>
      </c>
      <c r="AT489" s="230" t="s">
        <v>148</v>
      </c>
      <c r="AU489" s="230" t="s">
        <v>84</v>
      </c>
      <c r="AY489" s="18" t="s">
        <v>146</v>
      </c>
      <c r="BE489" s="231">
        <f>IF(N489="základní",J489,0)</f>
        <v>0</v>
      </c>
      <c r="BF489" s="231">
        <f>IF(N489="snížená",J489,0)</f>
        <v>0</v>
      </c>
      <c r="BG489" s="231">
        <f>IF(N489="zákl. přenesená",J489,0)</f>
        <v>0</v>
      </c>
      <c r="BH489" s="231">
        <f>IF(N489="sníž. přenesená",J489,0)</f>
        <v>0</v>
      </c>
      <c r="BI489" s="231">
        <f>IF(N489="nulová",J489,0)</f>
        <v>0</v>
      </c>
      <c r="BJ489" s="18" t="s">
        <v>82</v>
      </c>
      <c r="BK489" s="231">
        <f>ROUND(I489*H489,2)</f>
        <v>0</v>
      </c>
      <c r="BL489" s="18" t="s">
        <v>190</v>
      </c>
      <c r="BM489" s="230" t="s">
        <v>828</v>
      </c>
    </row>
    <row r="490" s="2" customFormat="1" ht="6.96" customHeight="1">
      <c r="A490" s="39"/>
      <c r="B490" s="67"/>
      <c r="C490" s="68"/>
      <c r="D490" s="68"/>
      <c r="E490" s="68"/>
      <c r="F490" s="68"/>
      <c r="G490" s="68"/>
      <c r="H490" s="68"/>
      <c r="I490" s="68"/>
      <c r="J490" s="68"/>
      <c r="K490" s="68"/>
      <c r="L490" s="45"/>
      <c r="M490" s="39"/>
      <c r="O490" s="39"/>
      <c r="P490" s="39"/>
      <c r="Q490" s="39"/>
      <c r="R490" s="39"/>
      <c r="S490" s="39"/>
      <c r="T490" s="39"/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</row>
  </sheetData>
  <sheetProtection sheet="1" autoFilter="0" formatColumns="0" formatRows="0" objects="1" scenarios="1" spinCount="100000" saltValue="0Cmh1ZdidZoB1HghNCROU3xtW1lMofYXUUyphbJOFXKF2NzJfzXkUgQo7aRGM4aTAWAL1BUcUO5z9lpbEraWUg==" hashValue="zOAsvEfBl0hCivbs0T6PqSCsygUOpLjJYbLjeYU2fOXygI8H2c292fIBSX91t2OIh11Ac5V2Hq5ftmHSfYiU1A==" algorithmName="SHA-512" password="CC35"/>
  <autoFilter ref="C132:K489"/>
  <mergeCells count="9">
    <mergeCell ref="E7:H7"/>
    <mergeCell ref="E9:H9"/>
    <mergeCell ref="E18:H18"/>
    <mergeCell ref="E27:H27"/>
    <mergeCell ref="E85:H85"/>
    <mergeCell ref="E87:H87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84</v>
      </c>
    </row>
    <row r="4" s="1" customFormat="1" ht="24.96" customHeight="1">
      <c r="B4" s="21"/>
      <c r="D4" s="139" t="s">
        <v>106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Údržba, oprava a odstraňování závad u SPS v obvodu OŘ OVA 2023-2024 - Opava východ VB - opravné práce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829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17. 3. 2023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34</v>
      </c>
      <c r="E30" s="39"/>
      <c r="F30" s="39"/>
      <c r="G30" s="39"/>
      <c r="H30" s="39"/>
      <c r="I30" s="39"/>
      <c r="J30" s="152">
        <f>ROUND(J125,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36</v>
      </c>
      <c r="G32" s="39"/>
      <c r="H32" s="39"/>
      <c r="I32" s="153" t="s">
        <v>35</v>
      </c>
      <c r="J32" s="153" t="s">
        <v>37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38</v>
      </c>
      <c r="E33" s="141" t="s">
        <v>39</v>
      </c>
      <c r="F33" s="155">
        <f>ROUND((SUM(BE125:BE198)),  2)</f>
        <v>0</v>
      </c>
      <c r="G33" s="39"/>
      <c r="H33" s="39"/>
      <c r="I33" s="156">
        <v>0.20999999999999999</v>
      </c>
      <c r="J33" s="155">
        <f>ROUND(((SUM(BE125:BE198))*I33),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40</v>
      </c>
      <c r="F34" s="155">
        <f>ROUND((SUM(BF125:BF198)),  2)</f>
        <v>0</v>
      </c>
      <c r="G34" s="39"/>
      <c r="H34" s="39"/>
      <c r="I34" s="156">
        <v>0.14999999999999999</v>
      </c>
      <c r="J34" s="155">
        <f>ROUND(((SUM(BF125:BF198))*I34),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41</v>
      </c>
      <c r="F35" s="155">
        <f>ROUND((SUM(BG125:BG198)),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42</v>
      </c>
      <c r="F36" s="155">
        <f>ROUND((SUM(BH125:BH198)),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43</v>
      </c>
      <c r="F37" s="155">
        <f>ROUND((SUM(BI125:BI198)),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44</v>
      </c>
      <c r="E39" s="159"/>
      <c r="F39" s="159"/>
      <c r="G39" s="160" t="s">
        <v>45</v>
      </c>
      <c r="H39" s="161" t="s">
        <v>46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47</v>
      </c>
      <c r="E50" s="165"/>
      <c r="F50" s="165"/>
      <c r="G50" s="164" t="s">
        <v>48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49</v>
      </c>
      <c r="E61" s="167"/>
      <c r="F61" s="168" t="s">
        <v>50</v>
      </c>
      <c r="G61" s="166" t="s">
        <v>49</v>
      </c>
      <c r="H61" s="167"/>
      <c r="I61" s="167"/>
      <c r="J61" s="169" t="s">
        <v>50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51</v>
      </c>
      <c r="E65" s="170"/>
      <c r="F65" s="170"/>
      <c r="G65" s="164" t="s">
        <v>52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49</v>
      </c>
      <c r="E76" s="167"/>
      <c r="F76" s="168" t="s">
        <v>50</v>
      </c>
      <c r="G76" s="166" t="s">
        <v>49</v>
      </c>
      <c r="H76" s="167"/>
      <c r="I76" s="167"/>
      <c r="J76" s="169" t="s">
        <v>50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Údržba, oprava a odstraňování závad u SPS v obvodu OŘ OVA 2023-2024 - Opava východ VB - opravné práce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2414 - D.1.4.1 ZTI – 1.PP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17. 3. 2023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110</v>
      </c>
      <c r="D94" s="177"/>
      <c r="E94" s="177"/>
      <c r="F94" s="177"/>
      <c r="G94" s="177"/>
      <c r="H94" s="177"/>
      <c r="I94" s="177"/>
      <c r="J94" s="178" t="s">
        <v>111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112</v>
      </c>
      <c r="D96" s="41"/>
      <c r="E96" s="41"/>
      <c r="F96" s="41"/>
      <c r="G96" s="41"/>
      <c r="H96" s="41"/>
      <c r="I96" s="41"/>
      <c r="J96" s="111">
        <f>J125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113</v>
      </c>
    </row>
    <row r="97" s="9" customFormat="1" ht="24.96" customHeight="1">
      <c r="A97" s="9"/>
      <c r="B97" s="180"/>
      <c r="C97" s="181"/>
      <c r="D97" s="182" t="s">
        <v>114</v>
      </c>
      <c r="E97" s="183"/>
      <c r="F97" s="183"/>
      <c r="G97" s="183"/>
      <c r="H97" s="183"/>
      <c r="I97" s="183"/>
      <c r="J97" s="184">
        <f>J126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115</v>
      </c>
      <c r="E98" s="189"/>
      <c r="F98" s="189"/>
      <c r="G98" s="189"/>
      <c r="H98" s="189"/>
      <c r="I98" s="189"/>
      <c r="J98" s="190">
        <f>J127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524</v>
      </c>
      <c r="E99" s="189"/>
      <c r="F99" s="189"/>
      <c r="G99" s="189"/>
      <c r="H99" s="189"/>
      <c r="I99" s="189"/>
      <c r="J99" s="190">
        <f>J162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117</v>
      </c>
      <c r="E100" s="189"/>
      <c r="F100" s="189"/>
      <c r="G100" s="189"/>
      <c r="H100" s="189"/>
      <c r="I100" s="189"/>
      <c r="J100" s="190">
        <f>J166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120</v>
      </c>
      <c r="E101" s="189"/>
      <c r="F101" s="189"/>
      <c r="G101" s="189"/>
      <c r="H101" s="189"/>
      <c r="I101" s="189"/>
      <c r="J101" s="190">
        <f>J171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121</v>
      </c>
      <c r="E102" s="189"/>
      <c r="F102" s="189"/>
      <c r="G102" s="189"/>
      <c r="H102" s="189"/>
      <c r="I102" s="189"/>
      <c r="J102" s="190">
        <f>J175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122</v>
      </c>
      <c r="E103" s="189"/>
      <c r="F103" s="189"/>
      <c r="G103" s="189"/>
      <c r="H103" s="189"/>
      <c r="I103" s="189"/>
      <c r="J103" s="190">
        <f>J182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0"/>
      <c r="C104" s="181"/>
      <c r="D104" s="182" t="s">
        <v>123</v>
      </c>
      <c r="E104" s="183"/>
      <c r="F104" s="183"/>
      <c r="G104" s="183"/>
      <c r="H104" s="183"/>
      <c r="I104" s="183"/>
      <c r="J104" s="184">
        <f>J184</f>
        <v>0</v>
      </c>
      <c r="K104" s="181"/>
      <c r="L104" s="18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6"/>
      <c r="C105" s="187"/>
      <c r="D105" s="188" t="s">
        <v>830</v>
      </c>
      <c r="E105" s="189"/>
      <c r="F105" s="189"/>
      <c r="G105" s="189"/>
      <c r="H105" s="189"/>
      <c r="I105" s="189"/>
      <c r="J105" s="190">
        <f>J185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131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6.25" customHeight="1">
      <c r="A115" s="39"/>
      <c r="B115" s="40"/>
      <c r="C115" s="41"/>
      <c r="D115" s="41"/>
      <c r="E115" s="175" t="str">
        <f>E7</f>
        <v>Údržba, oprava a odstraňování závad u SPS v obvodu OŘ OVA 2023-2024 - Opava východ VB - opravné práce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107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E9</f>
        <v>2414 - D.1.4.1 ZTI – 1.PP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F12</f>
        <v xml:space="preserve"> </v>
      </c>
      <c r="G119" s="41"/>
      <c r="H119" s="41"/>
      <c r="I119" s="33" t="s">
        <v>22</v>
      </c>
      <c r="J119" s="80" t="str">
        <f>IF(J12="","",J12)</f>
        <v>17. 3. 2023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E15</f>
        <v xml:space="preserve"> </v>
      </c>
      <c r="G121" s="41"/>
      <c r="H121" s="41"/>
      <c r="I121" s="33" t="s">
        <v>29</v>
      </c>
      <c r="J121" s="37" t="str">
        <f>E21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27</v>
      </c>
      <c r="D122" s="41"/>
      <c r="E122" s="41"/>
      <c r="F122" s="28" t="str">
        <f>IF(E18="","",E18)</f>
        <v>Vyplň údaj</v>
      </c>
      <c r="G122" s="41"/>
      <c r="H122" s="41"/>
      <c r="I122" s="33" t="s">
        <v>31</v>
      </c>
      <c r="J122" s="37" t="str">
        <f>E24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192"/>
      <c r="B124" s="193"/>
      <c r="C124" s="194" t="s">
        <v>132</v>
      </c>
      <c r="D124" s="195" t="s">
        <v>59</v>
      </c>
      <c r="E124" s="195" t="s">
        <v>55</v>
      </c>
      <c r="F124" s="195" t="s">
        <v>56</v>
      </c>
      <c r="G124" s="195" t="s">
        <v>133</v>
      </c>
      <c r="H124" s="195" t="s">
        <v>134</v>
      </c>
      <c r="I124" s="195" t="s">
        <v>135</v>
      </c>
      <c r="J124" s="195" t="s">
        <v>111</v>
      </c>
      <c r="K124" s="196" t="s">
        <v>136</v>
      </c>
      <c r="L124" s="197"/>
      <c r="M124" s="101" t="s">
        <v>1</v>
      </c>
      <c r="N124" s="102" t="s">
        <v>38</v>
      </c>
      <c r="O124" s="102" t="s">
        <v>137</v>
      </c>
      <c r="P124" s="102" t="s">
        <v>138</v>
      </c>
      <c r="Q124" s="102" t="s">
        <v>139</v>
      </c>
      <c r="R124" s="102" t="s">
        <v>140</v>
      </c>
      <c r="S124" s="102" t="s">
        <v>141</v>
      </c>
      <c r="T124" s="103" t="s">
        <v>142</v>
      </c>
      <c r="U124" s="192"/>
      <c r="V124" s="192"/>
      <c r="W124" s="192"/>
      <c r="X124" s="192"/>
      <c r="Y124" s="192"/>
      <c r="Z124" s="192"/>
      <c r="AA124" s="192"/>
      <c r="AB124" s="192"/>
      <c r="AC124" s="192"/>
      <c r="AD124" s="192"/>
      <c r="AE124" s="192"/>
    </row>
    <row r="125" s="2" customFormat="1" ht="22.8" customHeight="1">
      <c r="A125" s="39"/>
      <c r="B125" s="40"/>
      <c r="C125" s="108" t="s">
        <v>143</v>
      </c>
      <c r="D125" s="41"/>
      <c r="E125" s="41"/>
      <c r="F125" s="41"/>
      <c r="G125" s="41"/>
      <c r="H125" s="41"/>
      <c r="I125" s="41"/>
      <c r="J125" s="198">
        <f>BK125</f>
        <v>0</v>
      </c>
      <c r="K125" s="41"/>
      <c r="L125" s="45"/>
      <c r="M125" s="104"/>
      <c r="N125" s="199"/>
      <c r="O125" s="105"/>
      <c r="P125" s="200">
        <f>P126+P184</f>
        <v>0</v>
      </c>
      <c r="Q125" s="105"/>
      <c r="R125" s="200">
        <f>R126+R184</f>
        <v>0</v>
      </c>
      <c r="S125" s="105"/>
      <c r="T125" s="201">
        <f>T126+T184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73</v>
      </c>
      <c r="AU125" s="18" t="s">
        <v>113</v>
      </c>
      <c r="BK125" s="202">
        <f>BK126+BK184</f>
        <v>0</v>
      </c>
    </row>
    <row r="126" s="12" customFormat="1" ht="25.92" customHeight="1">
      <c r="A126" s="12"/>
      <c r="B126" s="203"/>
      <c r="C126" s="204"/>
      <c r="D126" s="205" t="s">
        <v>73</v>
      </c>
      <c r="E126" s="206" t="s">
        <v>144</v>
      </c>
      <c r="F126" s="206" t="s">
        <v>145</v>
      </c>
      <c r="G126" s="204"/>
      <c r="H126" s="204"/>
      <c r="I126" s="207"/>
      <c r="J126" s="208">
        <f>BK126</f>
        <v>0</v>
      </c>
      <c r="K126" s="204"/>
      <c r="L126" s="209"/>
      <c r="M126" s="210"/>
      <c r="N126" s="211"/>
      <c r="O126" s="211"/>
      <c r="P126" s="212">
        <f>P127+P162+P166+P171+P175+P182</f>
        <v>0</v>
      </c>
      <c r="Q126" s="211"/>
      <c r="R126" s="212">
        <f>R127+R162+R166+R171+R175+R182</f>
        <v>0</v>
      </c>
      <c r="S126" s="211"/>
      <c r="T126" s="213">
        <f>T127+T162+T166+T171+T175+T182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82</v>
      </c>
      <c r="AT126" s="215" t="s">
        <v>73</v>
      </c>
      <c r="AU126" s="215" t="s">
        <v>74</v>
      </c>
      <c r="AY126" s="214" t="s">
        <v>146</v>
      </c>
      <c r="BK126" s="216">
        <f>BK127+BK162+BK166+BK171+BK175+BK182</f>
        <v>0</v>
      </c>
    </row>
    <row r="127" s="12" customFormat="1" ht="22.8" customHeight="1">
      <c r="A127" s="12"/>
      <c r="B127" s="203"/>
      <c r="C127" s="204"/>
      <c r="D127" s="205" t="s">
        <v>73</v>
      </c>
      <c r="E127" s="217" t="s">
        <v>82</v>
      </c>
      <c r="F127" s="217" t="s">
        <v>147</v>
      </c>
      <c r="G127" s="204"/>
      <c r="H127" s="204"/>
      <c r="I127" s="207"/>
      <c r="J127" s="218">
        <f>BK127</f>
        <v>0</v>
      </c>
      <c r="K127" s="204"/>
      <c r="L127" s="209"/>
      <c r="M127" s="210"/>
      <c r="N127" s="211"/>
      <c r="O127" s="211"/>
      <c r="P127" s="212">
        <f>SUM(P128:P161)</f>
        <v>0</v>
      </c>
      <c r="Q127" s="211"/>
      <c r="R127" s="212">
        <f>SUM(R128:R161)</f>
        <v>0</v>
      </c>
      <c r="S127" s="211"/>
      <c r="T127" s="213">
        <f>SUM(T128:T161)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82</v>
      </c>
      <c r="AT127" s="215" t="s">
        <v>73</v>
      </c>
      <c r="AU127" s="215" t="s">
        <v>82</v>
      </c>
      <c r="AY127" s="214" t="s">
        <v>146</v>
      </c>
      <c r="BK127" s="216">
        <f>SUM(BK128:BK161)</f>
        <v>0</v>
      </c>
    </row>
    <row r="128" s="2" customFormat="1" ht="24.15" customHeight="1">
      <c r="A128" s="39"/>
      <c r="B128" s="40"/>
      <c r="C128" s="219" t="s">
        <v>82</v>
      </c>
      <c r="D128" s="219" t="s">
        <v>148</v>
      </c>
      <c r="E128" s="220" t="s">
        <v>831</v>
      </c>
      <c r="F128" s="221" t="s">
        <v>832</v>
      </c>
      <c r="G128" s="222" t="s">
        <v>155</v>
      </c>
      <c r="H128" s="223">
        <v>2.04</v>
      </c>
      <c r="I128" s="224"/>
      <c r="J128" s="225">
        <f>ROUND(I128*H128,2)</f>
        <v>0</v>
      </c>
      <c r="K128" s="221" t="s">
        <v>33</v>
      </c>
      <c r="L128" s="45"/>
      <c r="M128" s="226" t="s">
        <v>1</v>
      </c>
      <c r="N128" s="227" t="s">
        <v>39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152</v>
      </c>
      <c r="AT128" s="230" t="s">
        <v>148</v>
      </c>
      <c r="AU128" s="230" t="s">
        <v>84</v>
      </c>
      <c r="AY128" s="18" t="s">
        <v>146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82</v>
      </c>
      <c r="BK128" s="231">
        <f>ROUND(I128*H128,2)</f>
        <v>0</v>
      </c>
      <c r="BL128" s="18" t="s">
        <v>152</v>
      </c>
      <c r="BM128" s="230" t="s">
        <v>84</v>
      </c>
    </row>
    <row r="129" s="13" customFormat="1">
      <c r="A129" s="13"/>
      <c r="B129" s="232"/>
      <c r="C129" s="233"/>
      <c r="D129" s="234" t="s">
        <v>156</v>
      </c>
      <c r="E129" s="235" t="s">
        <v>1</v>
      </c>
      <c r="F129" s="236" t="s">
        <v>833</v>
      </c>
      <c r="G129" s="233"/>
      <c r="H129" s="235" t="s">
        <v>1</v>
      </c>
      <c r="I129" s="237"/>
      <c r="J129" s="233"/>
      <c r="K129" s="233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156</v>
      </c>
      <c r="AU129" s="242" t="s">
        <v>84</v>
      </c>
      <c r="AV129" s="13" t="s">
        <v>82</v>
      </c>
      <c r="AW129" s="13" t="s">
        <v>30</v>
      </c>
      <c r="AX129" s="13" t="s">
        <v>74</v>
      </c>
      <c r="AY129" s="242" t="s">
        <v>146</v>
      </c>
    </row>
    <row r="130" s="14" customFormat="1">
      <c r="A130" s="14"/>
      <c r="B130" s="243"/>
      <c r="C130" s="244"/>
      <c r="D130" s="234" t="s">
        <v>156</v>
      </c>
      <c r="E130" s="245" t="s">
        <v>1</v>
      </c>
      <c r="F130" s="246" t="s">
        <v>834</v>
      </c>
      <c r="G130" s="244"/>
      <c r="H130" s="247">
        <v>2.04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156</v>
      </c>
      <c r="AU130" s="253" t="s">
        <v>84</v>
      </c>
      <c r="AV130" s="14" t="s">
        <v>84</v>
      </c>
      <c r="AW130" s="14" t="s">
        <v>30</v>
      </c>
      <c r="AX130" s="14" t="s">
        <v>74</v>
      </c>
      <c r="AY130" s="253" t="s">
        <v>146</v>
      </c>
    </row>
    <row r="131" s="15" customFormat="1">
      <c r="A131" s="15"/>
      <c r="B131" s="254"/>
      <c r="C131" s="255"/>
      <c r="D131" s="234" t="s">
        <v>156</v>
      </c>
      <c r="E131" s="256" t="s">
        <v>1</v>
      </c>
      <c r="F131" s="257" t="s">
        <v>160</v>
      </c>
      <c r="G131" s="255"/>
      <c r="H131" s="258">
        <v>2.04</v>
      </c>
      <c r="I131" s="259"/>
      <c r="J131" s="255"/>
      <c r="K131" s="255"/>
      <c r="L131" s="260"/>
      <c r="M131" s="261"/>
      <c r="N131" s="262"/>
      <c r="O131" s="262"/>
      <c r="P131" s="262"/>
      <c r="Q131" s="262"/>
      <c r="R131" s="262"/>
      <c r="S131" s="262"/>
      <c r="T131" s="263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4" t="s">
        <v>156</v>
      </c>
      <c r="AU131" s="264" t="s">
        <v>84</v>
      </c>
      <c r="AV131" s="15" t="s">
        <v>152</v>
      </c>
      <c r="AW131" s="15" t="s">
        <v>30</v>
      </c>
      <c r="AX131" s="15" t="s">
        <v>82</v>
      </c>
      <c r="AY131" s="264" t="s">
        <v>146</v>
      </c>
    </row>
    <row r="132" s="2" customFormat="1" ht="33" customHeight="1">
      <c r="A132" s="39"/>
      <c r="B132" s="40"/>
      <c r="C132" s="219" t="s">
        <v>84</v>
      </c>
      <c r="D132" s="219" t="s">
        <v>148</v>
      </c>
      <c r="E132" s="220" t="s">
        <v>835</v>
      </c>
      <c r="F132" s="221" t="s">
        <v>836</v>
      </c>
      <c r="G132" s="222" t="s">
        <v>155</v>
      </c>
      <c r="H132" s="223">
        <v>2.04</v>
      </c>
      <c r="I132" s="224"/>
      <c r="J132" s="225">
        <f>ROUND(I132*H132,2)</f>
        <v>0</v>
      </c>
      <c r="K132" s="221" t="s">
        <v>33</v>
      </c>
      <c r="L132" s="45"/>
      <c r="M132" s="226" t="s">
        <v>1</v>
      </c>
      <c r="N132" s="227" t="s">
        <v>39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152</v>
      </c>
      <c r="AT132" s="230" t="s">
        <v>148</v>
      </c>
      <c r="AU132" s="230" t="s">
        <v>84</v>
      </c>
      <c r="AY132" s="18" t="s">
        <v>146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82</v>
      </c>
      <c r="BK132" s="231">
        <f>ROUND(I132*H132,2)</f>
        <v>0</v>
      </c>
      <c r="BL132" s="18" t="s">
        <v>152</v>
      </c>
      <c r="BM132" s="230" t="s">
        <v>152</v>
      </c>
    </row>
    <row r="133" s="2" customFormat="1" ht="37.8" customHeight="1">
      <c r="A133" s="39"/>
      <c r="B133" s="40"/>
      <c r="C133" s="219" t="s">
        <v>161</v>
      </c>
      <c r="D133" s="219" t="s">
        <v>148</v>
      </c>
      <c r="E133" s="220" t="s">
        <v>837</v>
      </c>
      <c r="F133" s="221" t="s">
        <v>838</v>
      </c>
      <c r="G133" s="222" t="s">
        <v>155</v>
      </c>
      <c r="H133" s="223">
        <v>2.04</v>
      </c>
      <c r="I133" s="224"/>
      <c r="J133" s="225">
        <f>ROUND(I133*H133,2)</f>
        <v>0</v>
      </c>
      <c r="K133" s="221" t="s">
        <v>33</v>
      </c>
      <c r="L133" s="45"/>
      <c r="M133" s="226" t="s">
        <v>1</v>
      </c>
      <c r="N133" s="227" t="s">
        <v>39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152</v>
      </c>
      <c r="AT133" s="230" t="s">
        <v>148</v>
      </c>
      <c r="AU133" s="230" t="s">
        <v>84</v>
      </c>
      <c r="AY133" s="18" t="s">
        <v>146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82</v>
      </c>
      <c r="BK133" s="231">
        <f>ROUND(I133*H133,2)</f>
        <v>0</v>
      </c>
      <c r="BL133" s="18" t="s">
        <v>152</v>
      </c>
      <c r="BM133" s="230" t="s">
        <v>164</v>
      </c>
    </row>
    <row r="134" s="2" customFormat="1" ht="37.8" customHeight="1">
      <c r="A134" s="39"/>
      <c r="B134" s="40"/>
      <c r="C134" s="219" t="s">
        <v>152</v>
      </c>
      <c r="D134" s="219" t="s">
        <v>148</v>
      </c>
      <c r="E134" s="220" t="s">
        <v>839</v>
      </c>
      <c r="F134" s="221" t="s">
        <v>840</v>
      </c>
      <c r="G134" s="222" t="s">
        <v>155</v>
      </c>
      <c r="H134" s="223">
        <v>6.1200000000000001</v>
      </c>
      <c r="I134" s="224"/>
      <c r="J134" s="225">
        <f>ROUND(I134*H134,2)</f>
        <v>0</v>
      </c>
      <c r="K134" s="221" t="s">
        <v>33</v>
      </c>
      <c r="L134" s="45"/>
      <c r="M134" s="226" t="s">
        <v>1</v>
      </c>
      <c r="N134" s="227" t="s">
        <v>39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152</v>
      </c>
      <c r="AT134" s="230" t="s">
        <v>148</v>
      </c>
      <c r="AU134" s="230" t="s">
        <v>84</v>
      </c>
      <c r="AY134" s="18" t="s">
        <v>146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82</v>
      </c>
      <c r="BK134" s="231">
        <f>ROUND(I134*H134,2)</f>
        <v>0</v>
      </c>
      <c r="BL134" s="18" t="s">
        <v>152</v>
      </c>
      <c r="BM134" s="230" t="s">
        <v>170</v>
      </c>
    </row>
    <row r="135" s="14" customFormat="1">
      <c r="A135" s="14"/>
      <c r="B135" s="243"/>
      <c r="C135" s="244"/>
      <c r="D135" s="234" t="s">
        <v>156</v>
      </c>
      <c r="E135" s="245" t="s">
        <v>1</v>
      </c>
      <c r="F135" s="246" t="s">
        <v>841</v>
      </c>
      <c r="G135" s="244"/>
      <c r="H135" s="247">
        <v>6.1200000000000001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3" t="s">
        <v>156</v>
      </c>
      <c r="AU135" s="253" t="s">
        <v>84</v>
      </c>
      <c r="AV135" s="14" t="s">
        <v>84</v>
      </c>
      <c r="AW135" s="14" t="s">
        <v>30</v>
      </c>
      <c r="AX135" s="14" t="s">
        <v>74</v>
      </c>
      <c r="AY135" s="253" t="s">
        <v>146</v>
      </c>
    </row>
    <row r="136" s="15" customFormat="1">
      <c r="A136" s="15"/>
      <c r="B136" s="254"/>
      <c r="C136" s="255"/>
      <c r="D136" s="234" t="s">
        <v>156</v>
      </c>
      <c r="E136" s="256" t="s">
        <v>1</v>
      </c>
      <c r="F136" s="257" t="s">
        <v>160</v>
      </c>
      <c r="G136" s="255"/>
      <c r="H136" s="258">
        <v>6.1200000000000001</v>
      </c>
      <c r="I136" s="259"/>
      <c r="J136" s="255"/>
      <c r="K136" s="255"/>
      <c r="L136" s="260"/>
      <c r="M136" s="261"/>
      <c r="N136" s="262"/>
      <c r="O136" s="262"/>
      <c r="P136" s="262"/>
      <c r="Q136" s="262"/>
      <c r="R136" s="262"/>
      <c r="S136" s="262"/>
      <c r="T136" s="263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4" t="s">
        <v>156</v>
      </c>
      <c r="AU136" s="264" t="s">
        <v>84</v>
      </c>
      <c r="AV136" s="15" t="s">
        <v>152</v>
      </c>
      <c r="AW136" s="15" t="s">
        <v>30</v>
      </c>
      <c r="AX136" s="15" t="s">
        <v>82</v>
      </c>
      <c r="AY136" s="264" t="s">
        <v>146</v>
      </c>
    </row>
    <row r="137" s="2" customFormat="1" ht="37.8" customHeight="1">
      <c r="A137" s="39"/>
      <c r="B137" s="40"/>
      <c r="C137" s="219" t="s">
        <v>173</v>
      </c>
      <c r="D137" s="219" t="s">
        <v>148</v>
      </c>
      <c r="E137" s="220" t="s">
        <v>168</v>
      </c>
      <c r="F137" s="221" t="s">
        <v>169</v>
      </c>
      <c r="G137" s="222" t="s">
        <v>155</v>
      </c>
      <c r="H137" s="223">
        <v>2.04</v>
      </c>
      <c r="I137" s="224"/>
      <c r="J137" s="225">
        <f>ROUND(I137*H137,2)</f>
        <v>0</v>
      </c>
      <c r="K137" s="221" t="s">
        <v>33</v>
      </c>
      <c r="L137" s="45"/>
      <c r="M137" s="226" t="s">
        <v>1</v>
      </c>
      <c r="N137" s="227" t="s">
        <v>39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152</v>
      </c>
      <c r="AT137" s="230" t="s">
        <v>148</v>
      </c>
      <c r="AU137" s="230" t="s">
        <v>84</v>
      </c>
      <c r="AY137" s="18" t="s">
        <v>146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82</v>
      </c>
      <c r="BK137" s="231">
        <f>ROUND(I137*H137,2)</f>
        <v>0</v>
      </c>
      <c r="BL137" s="18" t="s">
        <v>152</v>
      </c>
      <c r="BM137" s="230" t="s">
        <v>176</v>
      </c>
    </row>
    <row r="138" s="13" customFormat="1">
      <c r="A138" s="13"/>
      <c r="B138" s="232"/>
      <c r="C138" s="233"/>
      <c r="D138" s="234" t="s">
        <v>156</v>
      </c>
      <c r="E138" s="235" t="s">
        <v>1</v>
      </c>
      <c r="F138" s="236" t="s">
        <v>842</v>
      </c>
      <c r="G138" s="233"/>
      <c r="H138" s="235" t="s">
        <v>1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156</v>
      </c>
      <c r="AU138" s="242" t="s">
        <v>84</v>
      </c>
      <c r="AV138" s="13" t="s">
        <v>82</v>
      </c>
      <c r="AW138" s="13" t="s">
        <v>30</v>
      </c>
      <c r="AX138" s="13" t="s">
        <v>74</v>
      </c>
      <c r="AY138" s="242" t="s">
        <v>146</v>
      </c>
    </row>
    <row r="139" s="14" customFormat="1">
      <c r="A139" s="14"/>
      <c r="B139" s="243"/>
      <c r="C139" s="244"/>
      <c r="D139" s="234" t="s">
        <v>156</v>
      </c>
      <c r="E139" s="245" t="s">
        <v>1</v>
      </c>
      <c r="F139" s="246" t="s">
        <v>843</v>
      </c>
      <c r="G139" s="244"/>
      <c r="H139" s="247">
        <v>2.04</v>
      </c>
      <c r="I139" s="248"/>
      <c r="J139" s="244"/>
      <c r="K139" s="244"/>
      <c r="L139" s="249"/>
      <c r="M139" s="250"/>
      <c r="N139" s="251"/>
      <c r="O139" s="251"/>
      <c r="P139" s="251"/>
      <c r="Q139" s="251"/>
      <c r="R139" s="251"/>
      <c r="S139" s="251"/>
      <c r="T139" s="25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3" t="s">
        <v>156</v>
      </c>
      <c r="AU139" s="253" t="s">
        <v>84</v>
      </c>
      <c r="AV139" s="14" t="s">
        <v>84</v>
      </c>
      <c r="AW139" s="14" t="s">
        <v>30</v>
      </c>
      <c r="AX139" s="14" t="s">
        <v>74</v>
      </c>
      <c r="AY139" s="253" t="s">
        <v>146</v>
      </c>
    </row>
    <row r="140" s="15" customFormat="1">
      <c r="A140" s="15"/>
      <c r="B140" s="254"/>
      <c r="C140" s="255"/>
      <c r="D140" s="234" t="s">
        <v>156</v>
      </c>
      <c r="E140" s="256" t="s">
        <v>1</v>
      </c>
      <c r="F140" s="257" t="s">
        <v>160</v>
      </c>
      <c r="G140" s="255"/>
      <c r="H140" s="258">
        <v>2.04</v>
      </c>
      <c r="I140" s="259"/>
      <c r="J140" s="255"/>
      <c r="K140" s="255"/>
      <c r="L140" s="260"/>
      <c r="M140" s="261"/>
      <c r="N140" s="262"/>
      <c r="O140" s="262"/>
      <c r="P140" s="262"/>
      <c r="Q140" s="262"/>
      <c r="R140" s="262"/>
      <c r="S140" s="262"/>
      <c r="T140" s="263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4" t="s">
        <v>156</v>
      </c>
      <c r="AU140" s="264" t="s">
        <v>84</v>
      </c>
      <c r="AV140" s="15" t="s">
        <v>152</v>
      </c>
      <c r="AW140" s="15" t="s">
        <v>30</v>
      </c>
      <c r="AX140" s="15" t="s">
        <v>82</v>
      </c>
      <c r="AY140" s="264" t="s">
        <v>146</v>
      </c>
    </row>
    <row r="141" s="2" customFormat="1" ht="37.8" customHeight="1">
      <c r="A141" s="39"/>
      <c r="B141" s="40"/>
      <c r="C141" s="219" t="s">
        <v>164</v>
      </c>
      <c r="D141" s="219" t="s">
        <v>148</v>
      </c>
      <c r="E141" s="220" t="s">
        <v>174</v>
      </c>
      <c r="F141" s="221" t="s">
        <v>175</v>
      </c>
      <c r="G141" s="222" t="s">
        <v>155</v>
      </c>
      <c r="H141" s="223">
        <v>10.199999999999999</v>
      </c>
      <c r="I141" s="224"/>
      <c r="J141" s="225">
        <f>ROUND(I141*H141,2)</f>
        <v>0</v>
      </c>
      <c r="K141" s="221" t="s">
        <v>33</v>
      </c>
      <c r="L141" s="45"/>
      <c r="M141" s="226" t="s">
        <v>1</v>
      </c>
      <c r="N141" s="227" t="s">
        <v>39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152</v>
      </c>
      <c r="AT141" s="230" t="s">
        <v>148</v>
      </c>
      <c r="AU141" s="230" t="s">
        <v>84</v>
      </c>
      <c r="AY141" s="18" t="s">
        <v>146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82</v>
      </c>
      <c r="BK141" s="231">
        <f>ROUND(I141*H141,2)</f>
        <v>0</v>
      </c>
      <c r="BL141" s="18" t="s">
        <v>152</v>
      </c>
      <c r="BM141" s="230" t="s">
        <v>180</v>
      </c>
    </row>
    <row r="142" s="14" customFormat="1">
      <c r="A142" s="14"/>
      <c r="B142" s="243"/>
      <c r="C142" s="244"/>
      <c r="D142" s="234" t="s">
        <v>156</v>
      </c>
      <c r="E142" s="245" t="s">
        <v>1</v>
      </c>
      <c r="F142" s="246" t="s">
        <v>844</v>
      </c>
      <c r="G142" s="244"/>
      <c r="H142" s="247">
        <v>10.199999999999999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156</v>
      </c>
      <c r="AU142" s="253" t="s">
        <v>84</v>
      </c>
      <c r="AV142" s="14" t="s">
        <v>84</v>
      </c>
      <c r="AW142" s="14" t="s">
        <v>30</v>
      </c>
      <c r="AX142" s="14" t="s">
        <v>74</v>
      </c>
      <c r="AY142" s="253" t="s">
        <v>146</v>
      </c>
    </row>
    <row r="143" s="15" customFormat="1">
      <c r="A143" s="15"/>
      <c r="B143" s="254"/>
      <c r="C143" s="255"/>
      <c r="D143" s="234" t="s">
        <v>156</v>
      </c>
      <c r="E143" s="256" t="s">
        <v>1</v>
      </c>
      <c r="F143" s="257" t="s">
        <v>160</v>
      </c>
      <c r="G143" s="255"/>
      <c r="H143" s="258">
        <v>10.199999999999999</v>
      </c>
      <c r="I143" s="259"/>
      <c r="J143" s="255"/>
      <c r="K143" s="255"/>
      <c r="L143" s="260"/>
      <c r="M143" s="261"/>
      <c r="N143" s="262"/>
      <c r="O143" s="262"/>
      <c r="P143" s="262"/>
      <c r="Q143" s="262"/>
      <c r="R143" s="262"/>
      <c r="S143" s="262"/>
      <c r="T143" s="263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4" t="s">
        <v>156</v>
      </c>
      <c r="AU143" s="264" t="s">
        <v>84</v>
      </c>
      <c r="AV143" s="15" t="s">
        <v>152</v>
      </c>
      <c r="AW143" s="15" t="s">
        <v>30</v>
      </c>
      <c r="AX143" s="15" t="s">
        <v>82</v>
      </c>
      <c r="AY143" s="264" t="s">
        <v>146</v>
      </c>
    </row>
    <row r="144" s="2" customFormat="1" ht="24.15" customHeight="1">
      <c r="A144" s="39"/>
      <c r="B144" s="40"/>
      <c r="C144" s="219" t="s">
        <v>182</v>
      </c>
      <c r="D144" s="219" t="s">
        <v>148</v>
      </c>
      <c r="E144" s="220" t="s">
        <v>541</v>
      </c>
      <c r="F144" s="221" t="s">
        <v>542</v>
      </c>
      <c r="G144" s="222" t="s">
        <v>155</v>
      </c>
      <c r="H144" s="223">
        <v>2.04</v>
      </c>
      <c r="I144" s="224"/>
      <c r="J144" s="225">
        <f>ROUND(I144*H144,2)</f>
        <v>0</v>
      </c>
      <c r="K144" s="221" t="s">
        <v>33</v>
      </c>
      <c r="L144" s="45"/>
      <c r="M144" s="226" t="s">
        <v>1</v>
      </c>
      <c r="N144" s="227" t="s">
        <v>39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152</v>
      </c>
      <c r="AT144" s="230" t="s">
        <v>148</v>
      </c>
      <c r="AU144" s="230" t="s">
        <v>84</v>
      </c>
      <c r="AY144" s="18" t="s">
        <v>146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82</v>
      </c>
      <c r="BK144" s="231">
        <f>ROUND(I144*H144,2)</f>
        <v>0</v>
      </c>
      <c r="BL144" s="18" t="s">
        <v>152</v>
      </c>
      <c r="BM144" s="230" t="s">
        <v>186</v>
      </c>
    </row>
    <row r="145" s="13" customFormat="1">
      <c r="A145" s="13"/>
      <c r="B145" s="232"/>
      <c r="C145" s="233"/>
      <c r="D145" s="234" t="s">
        <v>156</v>
      </c>
      <c r="E145" s="235" t="s">
        <v>1</v>
      </c>
      <c r="F145" s="236" t="s">
        <v>842</v>
      </c>
      <c r="G145" s="233"/>
      <c r="H145" s="235" t="s">
        <v>1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156</v>
      </c>
      <c r="AU145" s="242" t="s">
        <v>84</v>
      </c>
      <c r="AV145" s="13" t="s">
        <v>82</v>
      </c>
      <c r="AW145" s="13" t="s">
        <v>30</v>
      </c>
      <c r="AX145" s="13" t="s">
        <v>74</v>
      </c>
      <c r="AY145" s="242" t="s">
        <v>146</v>
      </c>
    </row>
    <row r="146" s="14" customFormat="1">
      <c r="A146" s="14"/>
      <c r="B146" s="243"/>
      <c r="C146" s="244"/>
      <c r="D146" s="234" t="s">
        <v>156</v>
      </c>
      <c r="E146" s="245" t="s">
        <v>1</v>
      </c>
      <c r="F146" s="246" t="s">
        <v>843</v>
      </c>
      <c r="G146" s="244"/>
      <c r="H146" s="247">
        <v>2.04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156</v>
      </c>
      <c r="AU146" s="253" t="s">
        <v>84</v>
      </c>
      <c r="AV146" s="14" t="s">
        <v>84</v>
      </c>
      <c r="AW146" s="14" t="s">
        <v>30</v>
      </c>
      <c r="AX146" s="14" t="s">
        <v>74</v>
      </c>
      <c r="AY146" s="253" t="s">
        <v>146</v>
      </c>
    </row>
    <row r="147" s="15" customFormat="1">
      <c r="A147" s="15"/>
      <c r="B147" s="254"/>
      <c r="C147" s="255"/>
      <c r="D147" s="234" t="s">
        <v>156</v>
      </c>
      <c r="E147" s="256" t="s">
        <v>1</v>
      </c>
      <c r="F147" s="257" t="s">
        <v>160</v>
      </c>
      <c r="G147" s="255"/>
      <c r="H147" s="258">
        <v>2.04</v>
      </c>
      <c r="I147" s="259"/>
      <c r="J147" s="255"/>
      <c r="K147" s="255"/>
      <c r="L147" s="260"/>
      <c r="M147" s="261"/>
      <c r="N147" s="262"/>
      <c r="O147" s="262"/>
      <c r="P147" s="262"/>
      <c r="Q147" s="262"/>
      <c r="R147" s="262"/>
      <c r="S147" s="262"/>
      <c r="T147" s="263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4" t="s">
        <v>156</v>
      </c>
      <c r="AU147" s="264" t="s">
        <v>84</v>
      </c>
      <c r="AV147" s="15" t="s">
        <v>152</v>
      </c>
      <c r="AW147" s="15" t="s">
        <v>30</v>
      </c>
      <c r="AX147" s="15" t="s">
        <v>82</v>
      </c>
      <c r="AY147" s="264" t="s">
        <v>146</v>
      </c>
    </row>
    <row r="148" s="2" customFormat="1" ht="33" customHeight="1">
      <c r="A148" s="39"/>
      <c r="B148" s="40"/>
      <c r="C148" s="219" t="s">
        <v>170</v>
      </c>
      <c r="D148" s="219" t="s">
        <v>148</v>
      </c>
      <c r="E148" s="220" t="s">
        <v>183</v>
      </c>
      <c r="F148" s="221" t="s">
        <v>184</v>
      </c>
      <c r="G148" s="222" t="s">
        <v>185</v>
      </c>
      <c r="H148" s="223">
        <v>4.0800000000000001</v>
      </c>
      <c r="I148" s="224"/>
      <c r="J148" s="225">
        <f>ROUND(I148*H148,2)</f>
        <v>0</v>
      </c>
      <c r="K148" s="221" t="s">
        <v>33</v>
      </c>
      <c r="L148" s="45"/>
      <c r="M148" s="226" t="s">
        <v>1</v>
      </c>
      <c r="N148" s="227" t="s">
        <v>39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152</v>
      </c>
      <c r="AT148" s="230" t="s">
        <v>148</v>
      </c>
      <c r="AU148" s="230" t="s">
        <v>84</v>
      </c>
      <c r="AY148" s="18" t="s">
        <v>146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82</v>
      </c>
      <c r="BK148" s="231">
        <f>ROUND(I148*H148,2)</f>
        <v>0</v>
      </c>
      <c r="BL148" s="18" t="s">
        <v>152</v>
      </c>
      <c r="BM148" s="230" t="s">
        <v>190</v>
      </c>
    </row>
    <row r="149" s="14" customFormat="1">
      <c r="A149" s="14"/>
      <c r="B149" s="243"/>
      <c r="C149" s="244"/>
      <c r="D149" s="234" t="s">
        <v>156</v>
      </c>
      <c r="E149" s="245" t="s">
        <v>1</v>
      </c>
      <c r="F149" s="246" t="s">
        <v>845</v>
      </c>
      <c r="G149" s="244"/>
      <c r="H149" s="247">
        <v>4.0800000000000001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156</v>
      </c>
      <c r="AU149" s="253" t="s">
        <v>84</v>
      </c>
      <c r="AV149" s="14" t="s">
        <v>84</v>
      </c>
      <c r="AW149" s="14" t="s">
        <v>30</v>
      </c>
      <c r="AX149" s="14" t="s">
        <v>74</v>
      </c>
      <c r="AY149" s="253" t="s">
        <v>146</v>
      </c>
    </row>
    <row r="150" s="15" customFormat="1">
      <c r="A150" s="15"/>
      <c r="B150" s="254"/>
      <c r="C150" s="255"/>
      <c r="D150" s="234" t="s">
        <v>156</v>
      </c>
      <c r="E150" s="256" t="s">
        <v>1</v>
      </c>
      <c r="F150" s="257" t="s">
        <v>160</v>
      </c>
      <c r="G150" s="255"/>
      <c r="H150" s="258">
        <v>4.0800000000000001</v>
      </c>
      <c r="I150" s="259"/>
      <c r="J150" s="255"/>
      <c r="K150" s="255"/>
      <c r="L150" s="260"/>
      <c r="M150" s="261"/>
      <c r="N150" s="262"/>
      <c r="O150" s="262"/>
      <c r="P150" s="262"/>
      <c r="Q150" s="262"/>
      <c r="R150" s="262"/>
      <c r="S150" s="262"/>
      <c r="T150" s="263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4" t="s">
        <v>156</v>
      </c>
      <c r="AU150" s="264" t="s">
        <v>84</v>
      </c>
      <c r="AV150" s="15" t="s">
        <v>152</v>
      </c>
      <c r="AW150" s="15" t="s">
        <v>30</v>
      </c>
      <c r="AX150" s="15" t="s">
        <v>82</v>
      </c>
      <c r="AY150" s="264" t="s">
        <v>146</v>
      </c>
    </row>
    <row r="151" s="2" customFormat="1" ht="24.15" customHeight="1">
      <c r="A151" s="39"/>
      <c r="B151" s="40"/>
      <c r="C151" s="219" t="s">
        <v>194</v>
      </c>
      <c r="D151" s="219" t="s">
        <v>148</v>
      </c>
      <c r="E151" s="220" t="s">
        <v>846</v>
      </c>
      <c r="F151" s="221" t="s">
        <v>847</v>
      </c>
      <c r="G151" s="222" t="s">
        <v>155</v>
      </c>
      <c r="H151" s="223">
        <v>1.53</v>
      </c>
      <c r="I151" s="224"/>
      <c r="J151" s="225">
        <f>ROUND(I151*H151,2)</f>
        <v>0</v>
      </c>
      <c r="K151" s="221" t="s">
        <v>33</v>
      </c>
      <c r="L151" s="45"/>
      <c r="M151" s="226" t="s">
        <v>1</v>
      </c>
      <c r="N151" s="227" t="s">
        <v>39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152</v>
      </c>
      <c r="AT151" s="230" t="s">
        <v>148</v>
      </c>
      <c r="AU151" s="230" t="s">
        <v>84</v>
      </c>
      <c r="AY151" s="18" t="s">
        <v>146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82</v>
      </c>
      <c r="BK151" s="231">
        <f>ROUND(I151*H151,2)</f>
        <v>0</v>
      </c>
      <c r="BL151" s="18" t="s">
        <v>152</v>
      </c>
      <c r="BM151" s="230" t="s">
        <v>198</v>
      </c>
    </row>
    <row r="152" s="13" customFormat="1">
      <c r="A152" s="13"/>
      <c r="B152" s="232"/>
      <c r="C152" s="233"/>
      <c r="D152" s="234" t="s">
        <v>156</v>
      </c>
      <c r="E152" s="235" t="s">
        <v>1</v>
      </c>
      <c r="F152" s="236" t="s">
        <v>848</v>
      </c>
      <c r="G152" s="233"/>
      <c r="H152" s="235" t="s">
        <v>1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156</v>
      </c>
      <c r="AU152" s="242" t="s">
        <v>84</v>
      </c>
      <c r="AV152" s="13" t="s">
        <v>82</v>
      </c>
      <c r="AW152" s="13" t="s">
        <v>30</v>
      </c>
      <c r="AX152" s="13" t="s">
        <v>74</v>
      </c>
      <c r="AY152" s="242" t="s">
        <v>146</v>
      </c>
    </row>
    <row r="153" s="14" customFormat="1">
      <c r="A153" s="14"/>
      <c r="B153" s="243"/>
      <c r="C153" s="244"/>
      <c r="D153" s="234" t="s">
        <v>156</v>
      </c>
      <c r="E153" s="245" t="s">
        <v>1</v>
      </c>
      <c r="F153" s="246" t="s">
        <v>849</v>
      </c>
      <c r="G153" s="244"/>
      <c r="H153" s="247">
        <v>1.53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3" t="s">
        <v>156</v>
      </c>
      <c r="AU153" s="253" t="s">
        <v>84</v>
      </c>
      <c r="AV153" s="14" t="s">
        <v>84</v>
      </c>
      <c r="AW153" s="14" t="s">
        <v>30</v>
      </c>
      <c r="AX153" s="14" t="s">
        <v>74</v>
      </c>
      <c r="AY153" s="253" t="s">
        <v>146</v>
      </c>
    </row>
    <row r="154" s="15" customFormat="1">
      <c r="A154" s="15"/>
      <c r="B154" s="254"/>
      <c r="C154" s="255"/>
      <c r="D154" s="234" t="s">
        <v>156</v>
      </c>
      <c r="E154" s="256" t="s">
        <v>1</v>
      </c>
      <c r="F154" s="257" t="s">
        <v>160</v>
      </c>
      <c r="G154" s="255"/>
      <c r="H154" s="258">
        <v>1.53</v>
      </c>
      <c r="I154" s="259"/>
      <c r="J154" s="255"/>
      <c r="K154" s="255"/>
      <c r="L154" s="260"/>
      <c r="M154" s="261"/>
      <c r="N154" s="262"/>
      <c r="O154" s="262"/>
      <c r="P154" s="262"/>
      <c r="Q154" s="262"/>
      <c r="R154" s="262"/>
      <c r="S154" s="262"/>
      <c r="T154" s="263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4" t="s">
        <v>156</v>
      </c>
      <c r="AU154" s="264" t="s">
        <v>84</v>
      </c>
      <c r="AV154" s="15" t="s">
        <v>152</v>
      </c>
      <c r="AW154" s="15" t="s">
        <v>30</v>
      </c>
      <c r="AX154" s="15" t="s">
        <v>82</v>
      </c>
      <c r="AY154" s="264" t="s">
        <v>146</v>
      </c>
    </row>
    <row r="155" s="2" customFormat="1" ht="16.5" customHeight="1">
      <c r="A155" s="39"/>
      <c r="B155" s="40"/>
      <c r="C155" s="265" t="s">
        <v>176</v>
      </c>
      <c r="D155" s="265" t="s">
        <v>201</v>
      </c>
      <c r="E155" s="266" t="s">
        <v>211</v>
      </c>
      <c r="F155" s="267" t="s">
        <v>850</v>
      </c>
      <c r="G155" s="268" t="s">
        <v>185</v>
      </c>
      <c r="H155" s="269">
        <v>2.5550000000000002</v>
      </c>
      <c r="I155" s="270"/>
      <c r="J155" s="271">
        <f>ROUND(I155*H155,2)</f>
        <v>0</v>
      </c>
      <c r="K155" s="267" t="s">
        <v>33</v>
      </c>
      <c r="L155" s="272"/>
      <c r="M155" s="273" t="s">
        <v>1</v>
      </c>
      <c r="N155" s="274" t="s">
        <v>39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170</v>
      </c>
      <c r="AT155" s="230" t="s">
        <v>201</v>
      </c>
      <c r="AU155" s="230" t="s">
        <v>84</v>
      </c>
      <c r="AY155" s="18" t="s">
        <v>146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82</v>
      </c>
      <c r="BK155" s="231">
        <f>ROUND(I155*H155,2)</f>
        <v>0</v>
      </c>
      <c r="BL155" s="18" t="s">
        <v>152</v>
      </c>
      <c r="BM155" s="230" t="s">
        <v>204</v>
      </c>
    </row>
    <row r="156" s="14" customFormat="1">
      <c r="A156" s="14"/>
      <c r="B156" s="243"/>
      <c r="C156" s="244"/>
      <c r="D156" s="234" t="s">
        <v>156</v>
      </c>
      <c r="E156" s="245" t="s">
        <v>1</v>
      </c>
      <c r="F156" s="246" t="s">
        <v>851</v>
      </c>
      <c r="G156" s="244"/>
      <c r="H156" s="247">
        <v>2.5550000000000002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156</v>
      </c>
      <c r="AU156" s="253" t="s">
        <v>84</v>
      </c>
      <c r="AV156" s="14" t="s">
        <v>84</v>
      </c>
      <c r="AW156" s="14" t="s">
        <v>30</v>
      </c>
      <c r="AX156" s="14" t="s">
        <v>74</v>
      </c>
      <c r="AY156" s="253" t="s">
        <v>146</v>
      </c>
    </row>
    <row r="157" s="15" customFormat="1">
      <c r="A157" s="15"/>
      <c r="B157" s="254"/>
      <c r="C157" s="255"/>
      <c r="D157" s="234" t="s">
        <v>156</v>
      </c>
      <c r="E157" s="256" t="s">
        <v>1</v>
      </c>
      <c r="F157" s="257" t="s">
        <v>160</v>
      </c>
      <c r="G157" s="255"/>
      <c r="H157" s="258">
        <v>2.5550000000000002</v>
      </c>
      <c r="I157" s="259"/>
      <c r="J157" s="255"/>
      <c r="K157" s="255"/>
      <c r="L157" s="260"/>
      <c r="M157" s="261"/>
      <c r="N157" s="262"/>
      <c r="O157" s="262"/>
      <c r="P157" s="262"/>
      <c r="Q157" s="262"/>
      <c r="R157" s="262"/>
      <c r="S157" s="262"/>
      <c r="T157" s="263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4" t="s">
        <v>156</v>
      </c>
      <c r="AU157" s="264" t="s">
        <v>84</v>
      </c>
      <c r="AV157" s="15" t="s">
        <v>152</v>
      </c>
      <c r="AW157" s="15" t="s">
        <v>30</v>
      </c>
      <c r="AX157" s="15" t="s">
        <v>82</v>
      </c>
      <c r="AY157" s="264" t="s">
        <v>146</v>
      </c>
    </row>
    <row r="158" s="2" customFormat="1" ht="24.15" customHeight="1">
      <c r="A158" s="39"/>
      <c r="B158" s="40"/>
      <c r="C158" s="219" t="s">
        <v>206</v>
      </c>
      <c r="D158" s="219" t="s">
        <v>148</v>
      </c>
      <c r="E158" s="220" t="s">
        <v>550</v>
      </c>
      <c r="F158" s="221" t="s">
        <v>551</v>
      </c>
      <c r="G158" s="222" t="s">
        <v>218</v>
      </c>
      <c r="H158" s="223">
        <v>5.0999999999999996</v>
      </c>
      <c r="I158" s="224"/>
      <c r="J158" s="225">
        <f>ROUND(I158*H158,2)</f>
        <v>0</v>
      </c>
      <c r="K158" s="221" t="s">
        <v>33</v>
      </c>
      <c r="L158" s="45"/>
      <c r="M158" s="226" t="s">
        <v>1</v>
      </c>
      <c r="N158" s="227" t="s">
        <v>39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152</v>
      </c>
      <c r="AT158" s="230" t="s">
        <v>148</v>
      </c>
      <c r="AU158" s="230" t="s">
        <v>84</v>
      </c>
      <c r="AY158" s="18" t="s">
        <v>146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82</v>
      </c>
      <c r="BK158" s="231">
        <f>ROUND(I158*H158,2)</f>
        <v>0</v>
      </c>
      <c r="BL158" s="18" t="s">
        <v>152</v>
      </c>
      <c r="BM158" s="230" t="s">
        <v>209</v>
      </c>
    </row>
    <row r="159" s="13" customFormat="1">
      <c r="A159" s="13"/>
      <c r="B159" s="232"/>
      <c r="C159" s="233"/>
      <c r="D159" s="234" t="s">
        <v>156</v>
      </c>
      <c r="E159" s="235" t="s">
        <v>1</v>
      </c>
      <c r="F159" s="236" t="s">
        <v>848</v>
      </c>
      <c r="G159" s="233"/>
      <c r="H159" s="235" t="s">
        <v>1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156</v>
      </c>
      <c r="AU159" s="242" t="s">
        <v>84</v>
      </c>
      <c r="AV159" s="13" t="s">
        <v>82</v>
      </c>
      <c r="AW159" s="13" t="s">
        <v>30</v>
      </c>
      <c r="AX159" s="13" t="s">
        <v>74</v>
      </c>
      <c r="AY159" s="242" t="s">
        <v>146</v>
      </c>
    </row>
    <row r="160" s="14" customFormat="1">
      <c r="A160" s="14"/>
      <c r="B160" s="243"/>
      <c r="C160" s="244"/>
      <c r="D160" s="234" t="s">
        <v>156</v>
      </c>
      <c r="E160" s="245" t="s">
        <v>1</v>
      </c>
      <c r="F160" s="246" t="s">
        <v>852</v>
      </c>
      <c r="G160" s="244"/>
      <c r="H160" s="247">
        <v>5.0999999999999996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3" t="s">
        <v>156</v>
      </c>
      <c r="AU160" s="253" t="s">
        <v>84</v>
      </c>
      <c r="AV160" s="14" t="s">
        <v>84</v>
      </c>
      <c r="AW160" s="14" t="s">
        <v>30</v>
      </c>
      <c r="AX160" s="14" t="s">
        <v>74</v>
      </c>
      <c r="AY160" s="253" t="s">
        <v>146</v>
      </c>
    </row>
    <row r="161" s="15" customFormat="1">
      <c r="A161" s="15"/>
      <c r="B161" s="254"/>
      <c r="C161" s="255"/>
      <c r="D161" s="234" t="s">
        <v>156</v>
      </c>
      <c r="E161" s="256" t="s">
        <v>1</v>
      </c>
      <c r="F161" s="257" t="s">
        <v>160</v>
      </c>
      <c r="G161" s="255"/>
      <c r="H161" s="258">
        <v>5.0999999999999996</v>
      </c>
      <c r="I161" s="259"/>
      <c r="J161" s="255"/>
      <c r="K161" s="255"/>
      <c r="L161" s="260"/>
      <c r="M161" s="261"/>
      <c r="N161" s="262"/>
      <c r="O161" s="262"/>
      <c r="P161" s="262"/>
      <c r="Q161" s="262"/>
      <c r="R161" s="262"/>
      <c r="S161" s="262"/>
      <c r="T161" s="263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4" t="s">
        <v>156</v>
      </c>
      <c r="AU161" s="264" t="s">
        <v>84</v>
      </c>
      <c r="AV161" s="15" t="s">
        <v>152</v>
      </c>
      <c r="AW161" s="15" t="s">
        <v>30</v>
      </c>
      <c r="AX161" s="15" t="s">
        <v>82</v>
      </c>
      <c r="AY161" s="264" t="s">
        <v>146</v>
      </c>
    </row>
    <row r="162" s="12" customFormat="1" ht="22.8" customHeight="1">
      <c r="A162" s="12"/>
      <c r="B162" s="203"/>
      <c r="C162" s="204"/>
      <c r="D162" s="205" t="s">
        <v>73</v>
      </c>
      <c r="E162" s="217" t="s">
        <v>161</v>
      </c>
      <c r="F162" s="217" t="s">
        <v>568</v>
      </c>
      <c r="G162" s="204"/>
      <c r="H162" s="204"/>
      <c r="I162" s="207"/>
      <c r="J162" s="218">
        <f>BK162</f>
        <v>0</v>
      </c>
      <c r="K162" s="204"/>
      <c r="L162" s="209"/>
      <c r="M162" s="210"/>
      <c r="N162" s="211"/>
      <c r="O162" s="211"/>
      <c r="P162" s="212">
        <f>SUM(P163:P165)</f>
        <v>0</v>
      </c>
      <c r="Q162" s="211"/>
      <c r="R162" s="212">
        <f>SUM(R163:R165)</f>
        <v>0</v>
      </c>
      <c r="S162" s="211"/>
      <c r="T162" s="213">
        <f>SUM(T163:T165)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4" t="s">
        <v>82</v>
      </c>
      <c r="AT162" s="215" t="s">
        <v>73</v>
      </c>
      <c r="AU162" s="215" t="s">
        <v>82</v>
      </c>
      <c r="AY162" s="214" t="s">
        <v>146</v>
      </c>
      <c r="BK162" s="216">
        <f>SUM(BK163:BK165)</f>
        <v>0</v>
      </c>
    </row>
    <row r="163" s="2" customFormat="1" ht="37.8" customHeight="1">
      <c r="A163" s="39"/>
      <c r="B163" s="40"/>
      <c r="C163" s="219" t="s">
        <v>180</v>
      </c>
      <c r="D163" s="219" t="s">
        <v>148</v>
      </c>
      <c r="E163" s="220" t="s">
        <v>853</v>
      </c>
      <c r="F163" s="221" t="s">
        <v>854</v>
      </c>
      <c r="G163" s="222" t="s">
        <v>307</v>
      </c>
      <c r="H163" s="223">
        <v>1</v>
      </c>
      <c r="I163" s="224"/>
      <c r="J163" s="225">
        <f>ROUND(I163*H163,2)</f>
        <v>0</v>
      </c>
      <c r="K163" s="221" t="s">
        <v>33</v>
      </c>
      <c r="L163" s="45"/>
      <c r="M163" s="226" t="s">
        <v>1</v>
      </c>
      <c r="N163" s="227" t="s">
        <v>39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152</v>
      </c>
      <c r="AT163" s="230" t="s">
        <v>148</v>
      </c>
      <c r="AU163" s="230" t="s">
        <v>84</v>
      </c>
      <c r="AY163" s="18" t="s">
        <v>146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82</v>
      </c>
      <c r="BK163" s="231">
        <f>ROUND(I163*H163,2)</f>
        <v>0</v>
      </c>
      <c r="BL163" s="18" t="s">
        <v>152</v>
      </c>
      <c r="BM163" s="230" t="s">
        <v>213</v>
      </c>
    </row>
    <row r="164" s="14" customFormat="1">
      <c r="A164" s="14"/>
      <c r="B164" s="243"/>
      <c r="C164" s="244"/>
      <c r="D164" s="234" t="s">
        <v>156</v>
      </c>
      <c r="E164" s="245" t="s">
        <v>1</v>
      </c>
      <c r="F164" s="246" t="s">
        <v>855</v>
      </c>
      <c r="G164" s="244"/>
      <c r="H164" s="247">
        <v>1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3" t="s">
        <v>156</v>
      </c>
      <c r="AU164" s="253" t="s">
        <v>84</v>
      </c>
      <c r="AV164" s="14" t="s">
        <v>84</v>
      </c>
      <c r="AW164" s="14" t="s">
        <v>30</v>
      </c>
      <c r="AX164" s="14" t="s">
        <v>74</v>
      </c>
      <c r="AY164" s="253" t="s">
        <v>146</v>
      </c>
    </row>
    <row r="165" s="15" customFormat="1">
      <c r="A165" s="15"/>
      <c r="B165" s="254"/>
      <c r="C165" s="255"/>
      <c r="D165" s="234" t="s">
        <v>156</v>
      </c>
      <c r="E165" s="256" t="s">
        <v>1</v>
      </c>
      <c r="F165" s="257" t="s">
        <v>160</v>
      </c>
      <c r="G165" s="255"/>
      <c r="H165" s="258">
        <v>1</v>
      </c>
      <c r="I165" s="259"/>
      <c r="J165" s="255"/>
      <c r="K165" s="255"/>
      <c r="L165" s="260"/>
      <c r="M165" s="261"/>
      <c r="N165" s="262"/>
      <c r="O165" s="262"/>
      <c r="P165" s="262"/>
      <c r="Q165" s="262"/>
      <c r="R165" s="262"/>
      <c r="S165" s="262"/>
      <c r="T165" s="263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4" t="s">
        <v>156</v>
      </c>
      <c r="AU165" s="264" t="s">
        <v>84</v>
      </c>
      <c r="AV165" s="15" t="s">
        <v>152</v>
      </c>
      <c r="AW165" s="15" t="s">
        <v>30</v>
      </c>
      <c r="AX165" s="15" t="s">
        <v>82</v>
      </c>
      <c r="AY165" s="264" t="s">
        <v>146</v>
      </c>
    </row>
    <row r="166" s="12" customFormat="1" ht="22.8" customHeight="1">
      <c r="A166" s="12"/>
      <c r="B166" s="203"/>
      <c r="C166" s="204"/>
      <c r="D166" s="205" t="s">
        <v>73</v>
      </c>
      <c r="E166" s="217" t="s">
        <v>152</v>
      </c>
      <c r="F166" s="217" t="s">
        <v>280</v>
      </c>
      <c r="G166" s="204"/>
      <c r="H166" s="204"/>
      <c r="I166" s="207"/>
      <c r="J166" s="218">
        <f>BK166</f>
        <v>0</v>
      </c>
      <c r="K166" s="204"/>
      <c r="L166" s="209"/>
      <c r="M166" s="210"/>
      <c r="N166" s="211"/>
      <c r="O166" s="211"/>
      <c r="P166" s="212">
        <f>SUM(P167:P170)</f>
        <v>0</v>
      </c>
      <c r="Q166" s="211"/>
      <c r="R166" s="212">
        <f>SUM(R167:R170)</f>
        <v>0</v>
      </c>
      <c r="S166" s="211"/>
      <c r="T166" s="213">
        <f>SUM(T167:T170)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4" t="s">
        <v>82</v>
      </c>
      <c r="AT166" s="215" t="s">
        <v>73</v>
      </c>
      <c r="AU166" s="215" t="s">
        <v>82</v>
      </c>
      <c r="AY166" s="214" t="s">
        <v>146</v>
      </c>
      <c r="BK166" s="216">
        <f>SUM(BK167:BK170)</f>
        <v>0</v>
      </c>
    </row>
    <row r="167" s="2" customFormat="1" ht="24.15" customHeight="1">
      <c r="A167" s="39"/>
      <c r="B167" s="40"/>
      <c r="C167" s="219" t="s">
        <v>215</v>
      </c>
      <c r="D167" s="219" t="s">
        <v>148</v>
      </c>
      <c r="E167" s="220" t="s">
        <v>282</v>
      </c>
      <c r="F167" s="221" t="s">
        <v>283</v>
      </c>
      <c r="G167" s="222" t="s">
        <v>155</v>
      </c>
      <c r="H167" s="223">
        <v>0.51000000000000001</v>
      </c>
      <c r="I167" s="224"/>
      <c r="J167" s="225">
        <f>ROUND(I167*H167,2)</f>
        <v>0</v>
      </c>
      <c r="K167" s="221" t="s">
        <v>33</v>
      </c>
      <c r="L167" s="45"/>
      <c r="M167" s="226" t="s">
        <v>1</v>
      </c>
      <c r="N167" s="227" t="s">
        <v>39</v>
      </c>
      <c r="O167" s="92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152</v>
      </c>
      <c r="AT167" s="230" t="s">
        <v>148</v>
      </c>
      <c r="AU167" s="230" t="s">
        <v>84</v>
      </c>
      <c r="AY167" s="18" t="s">
        <v>146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82</v>
      </c>
      <c r="BK167" s="231">
        <f>ROUND(I167*H167,2)</f>
        <v>0</v>
      </c>
      <c r="BL167" s="18" t="s">
        <v>152</v>
      </c>
      <c r="BM167" s="230" t="s">
        <v>219</v>
      </c>
    </row>
    <row r="168" s="13" customFormat="1">
      <c r="A168" s="13"/>
      <c r="B168" s="232"/>
      <c r="C168" s="233"/>
      <c r="D168" s="234" t="s">
        <v>156</v>
      </c>
      <c r="E168" s="235" t="s">
        <v>1</v>
      </c>
      <c r="F168" s="236" t="s">
        <v>848</v>
      </c>
      <c r="G168" s="233"/>
      <c r="H168" s="235" t="s">
        <v>1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156</v>
      </c>
      <c r="AU168" s="242" t="s">
        <v>84</v>
      </c>
      <c r="AV168" s="13" t="s">
        <v>82</v>
      </c>
      <c r="AW168" s="13" t="s">
        <v>30</v>
      </c>
      <c r="AX168" s="13" t="s">
        <v>74</v>
      </c>
      <c r="AY168" s="242" t="s">
        <v>146</v>
      </c>
    </row>
    <row r="169" s="14" customFormat="1">
      <c r="A169" s="14"/>
      <c r="B169" s="243"/>
      <c r="C169" s="244"/>
      <c r="D169" s="234" t="s">
        <v>156</v>
      </c>
      <c r="E169" s="245" t="s">
        <v>1</v>
      </c>
      <c r="F169" s="246" t="s">
        <v>856</v>
      </c>
      <c r="G169" s="244"/>
      <c r="H169" s="247">
        <v>0.51000000000000001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3" t="s">
        <v>156</v>
      </c>
      <c r="AU169" s="253" t="s">
        <v>84</v>
      </c>
      <c r="AV169" s="14" t="s">
        <v>84</v>
      </c>
      <c r="AW169" s="14" t="s">
        <v>30</v>
      </c>
      <c r="AX169" s="14" t="s">
        <v>74</v>
      </c>
      <c r="AY169" s="253" t="s">
        <v>146</v>
      </c>
    </row>
    <row r="170" s="15" customFormat="1">
      <c r="A170" s="15"/>
      <c r="B170" s="254"/>
      <c r="C170" s="255"/>
      <c r="D170" s="234" t="s">
        <v>156</v>
      </c>
      <c r="E170" s="256" t="s">
        <v>1</v>
      </c>
      <c r="F170" s="257" t="s">
        <v>160</v>
      </c>
      <c r="G170" s="255"/>
      <c r="H170" s="258">
        <v>0.51000000000000001</v>
      </c>
      <c r="I170" s="259"/>
      <c r="J170" s="255"/>
      <c r="K170" s="255"/>
      <c r="L170" s="260"/>
      <c r="M170" s="261"/>
      <c r="N170" s="262"/>
      <c r="O170" s="262"/>
      <c r="P170" s="262"/>
      <c r="Q170" s="262"/>
      <c r="R170" s="262"/>
      <c r="S170" s="262"/>
      <c r="T170" s="263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4" t="s">
        <v>156</v>
      </c>
      <c r="AU170" s="264" t="s">
        <v>84</v>
      </c>
      <c r="AV170" s="15" t="s">
        <v>152</v>
      </c>
      <c r="AW170" s="15" t="s">
        <v>30</v>
      </c>
      <c r="AX170" s="15" t="s">
        <v>82</v>
      </c>
      <c r="AY170" s="264" t="s">
        <v>146</v>
      </c>
    </row>
    <row r="171" s="12" customFormat="1" ht="22.8" customHeight="1">
      <c r="A171" s="12"/>
      <c r="B171" s="203"/>
      <c r="C171" s="204"/>
      <c r="D171" s="205" t="s">
        <v>73</v>
      </c>
      <c r="E171" s="217" t="s">
        <v>194</v>
      </c>
      <c r="F171" s="217" t="s">
        <v>344</v>
      </c>
      <c r="G171" s="204"/>
      <c r="H171" s="204"/>
      <c r="I171" s="207"/>
      <c r="J171" s="218">
        <f>BK171</f>
        <v>0</v>
      </c>
      <c r="K171" s="204"/>
      <c r="L171" s="209"/>
      <c r="M171" s="210"/>
      <c r="N171" s="211"/>
      <c r="O171" s="211"/>
      <c r="P171" s="212">
        <f>SUM(P172:P174)</f>
        <v>0</v>
      </c>
      <c r="Q171" s="211"/>
      <c r="R171" s="212">
        <f>SUM(R172:R174)</f>
        <v>0</v>
      </c>
      <c r="S171" s="211"/>
      <c r="T171" s="213">
        <f>SUM(T172:T174)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4" t="s">
        <v>82</v>
      </c>
      <c r="AT171" s="215" t="s">
        <v>73</v>
      </c>
      <c r="AU171" s="215" t="s">
        <v>82</v>
      </c>
      <c r="AY171" s="214" t="s">
        <v>146</v>
      </c>
      <c r="BK171" s="216">
        <f>SUM(BK172:BK174)</f>
        <v>0</v>
      </c>
    </row>
    <row r="172" s="2" customFormat="1" ht="24.15" customHeight="1">
      <c r="A172" s="39"/>
      <c r="B172" s="40"/>
      <c r="C172" s="219" t="s">
        <v>186</v>
      </c>
      <c r="D172" s="219" t="s">
        <v>148</v>
      </c>
      <c r="E172" s="220" t="s">
        <v>857</v>
      </c>
      <c r="F172" s="221" t="s">
        <v>858</v>
      </c>
      <c r="G172" s="222" t="s">
        <v>307</v>
      </c>
      <c r="H172" s="223">
        <v>1</v>
      </c>
      <c r="I172" s="224"/>
      <c r="J172" s="225">
        <f>ROUND(I172*H172,2)</f>
        <v>0</v>
      </c>
      <c r="K172" s="221" t="s">
        <v>33</v>
      </c>
      <c r="L172" s="45"/>
      <c r="M172" s="226" t="s">
        <v>1</v>
      </c>
      <c r="N172" s="227" t="s">
        <v>39</v>
      </c>
      <c r="O172" s="92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152</v>
      </c>
      <c r="AT172" s="230" t="s">
        <v>148</v>
      </c>
      <c r="AU172" s="230" t="s">
        <v>84</v>
      </c>
      <c r="AY172" s="18" t="s">
        <v>146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82</v>
      </c>
      <c r="BK172" s="231">
        <f>ROUND(I172*H172,2)</f>
        <v>0</v>
      </c>
      <c r="BL172" s="18" t="s">
        <v>152</v>
      </c>
      <c r="BM172" s="230" t="s">
        <v>224</v>
      </c>
    </row>
    <row r="173" s="14" customFormat="1">
      <c r="A173" s="14"/>
      <c r="B173" s="243"/>
      <c r="C173" s="244"/>
      <c r="D173" s="234" t="s">
        <v>156</v>
      </c>
      <c r="E173" s="245" t="s">
        <v>1</v>
      </c>
      <c r="F173" s="246" t="s">
        <v>859</v>
      </c>
      <c r="G173" s="244"/>
      <c r="H173" s="247">
        <v>1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156</v>
      </c>
      <c r="AU173" s="253" t="s">
        <v>84</v>
      </c>
      <c r="AV173" s="14" t="s">
        <v>84</v>
      </c>
      <c r="AW173" s="14" t="s">
        <v>30</v>
      </c>
      <c r="AX173" s="14" t="s">
        <v>74</v>
      </c>
      <c r="AY173" s="253" t="s">
        <v>146</v>
      </c>
    </row>
    <row r="174" s="15" customFormat="1">
      <c r="A174" s="15"/>
      <c r="B174" s="254"/>
      <c r="C174" s="255"/>
      <c r="D174" s="234" t="s">
        <v>156</v>
      </c>
      <c r="E174" s="256" t="s">
        <v>1</v>
      </c>
      <c r="F174" s="257" t="s">
        <v>160</v>
      </c>
      <c r="G174" s="255"/>
      <c r="H174" s="258">
        <v>1</v>
      </c>
      <c r="I174" s="259"/>
      <c r="J174" s="255"/>
      <c r="K174" s="255"/>
      <c r="L174" s="260"/>
      <c r="M174" s="261"/>
      <c r="N174" s="262"/>
      <c r="O174" s="262"/>
      <c r="P174" s="262"/>
      <c r="Q174" s="262"/>
      <c r="R174" s="262"/>
      <c r="S174" s="262"/>
      <c r="T174" s="263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4" t="s">
        <v>156</v>
      </c>
      <c r="AU174" s="264" t="s">
        <v>84</v>
      </c>
      <c r="AV174" s="15" t="s">
        <v>152</v>
      </c>
      <c r="AW174" s="15" t="s">
        <v>30</v>
      </c>
      <c r="AX174" s="15" t="s">
        <v>82</v>
      </c>
      <c r="AY174" s="264" t="s">
        <v>146</v>
      </c>
    </row>
    <row r="175" s="12" customFormat="1" ht="22.8" customHeight="1">
      <c r="A175" s="12"/>
      <c r="B175" s="203"/>
      <c r="C175" s="204"/>
      <c r="D175" s="205" t="s">
        <v>73</v>
      </c>
      <c r="E175" s="217" t="s">
        <v>354</v>
      </c>
      <c r="F175" s="217" t="s">
        <v>355</v>
      </c>
      <c r="G175" s="204"/>
      <c r="H175" s="204"/>
      <c r="I175" s="207"/>
      <c r="J175" s="218">
        <f>BK175</f>
        <v>0</v>
      </c>
      <c r="K175" s="204"/>
      <c r="L175" s="209"/>
      <c r="M175" s="210"/>
      <c r="N175" s="211"/>
      <c r="O175" s="211"/>
      <c r="P175" s="212">
        <f>SUM(P176:P181)</f>
        <v>0</v>
      </c>
      <c r="Q175" s="211"/>
      <c r="R175" s="212">
        <f>SUM(R176:R181)</f>
        <v>0</v>
      </c>
      <c r="S175" s="211"/>
      <c r="T175" s="213">
        <f>SUM(T176:T181)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4" t="s">
        <v>82</v>
      </c>
      <c r="AT175" s="215" t="s">
        <v>73</v>
      </c>
      <c r="AU175" s="215" t="s">
        <v>82</v>
      </c>
      <c r="AY175" s="214" t="s">
        <v>146</v>
      </c>
      <c r="BK175" s="216">
        <f>SUM(BK176:BK181)</f>
        <v>0</v>
      </c>
    </row>
    <row r="176" s="2" customFormat="1" ht="33" customHeight="1">
      <c r="A176" s="39"/>
      <c r="B176" s="40"/>
      <c r="C176" s="219" t="s">
        <v>8</v>
      </c>
      <c r="D176" s="219" t="s">
        <v>148</v>
      </c>
      <c r="E176" s="220" t="s">
        <v>357</v>
      </c>
      <c r="F176" s="221" t="s">
        <v>358</v>
      </c>
      <c r="G176" s="222" t="s">
        <v>185</v>
      </c>
      <c r="H176" s="223">
        <v>0.047</v>
      </c>
      <c r="I176" s="224"/>
      <c r="J176" s="225">
        <f>ROUND(I176*H176,2)</f>
        <v>0</v>
      </c>
      <c r="K176" s="221" t="s">
        <v>33</v>
      </c>
      <c r="L176" s="45"/>
      <c r="M176" s="226" t="s">
        <v>1</v>
      </c>
      <c r="N176" s="227" t="s">
        <v>39</v>
      </c>
      <c r="O176" s="92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152</v>
      </c>
      <c r="AT176" s="230" t="s">
        <v>148</v>
      </c>
      <c r="AU176" s="230" t="s">
        <v>84</v>
      </c>
      <c r="AY176" s="18" t="s">
        <v>146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82</v>
      </c>
      <c r="BK176" s="231">
        <f>ROUND(I176*H176,2)</f>
        <v>0</v>
      </c>
      <c r="BL176" s="18" t="s">
        <v>152</v>
      </c>
      <c r="BM176" s="230" t="s">
        <v>229</v>
      </c>
    </row>
    <row r="177" s="2" customFormat="1" ht="24.15" customHeight="1">
      <c r="A177" s="39"/>
      <c r="B177" s="40"/>
      <c r="C177" s="219" t="s">
        <v>190</v>
      </c>
      <c r="D177" s="219" t="s">
        <v>148</v>
      </c>
      <c r="E177" s="220" t="s">
        <v>360</v>
      </c>
      <c r="F177" s="221" t="s">
        <v>361</v>
      </c>
      <c r="G177" s="222" t="s">
        <v>185</v>
      </c>
      <c r="H177" s="223">
        <v>0.047</v>
      </c>
      <c r="I177" s="224"/>
      <c r="J177" s="225">
        <f>ROUND(I177*H177,2)</f>
        <v>0</v>
      </c>
      <c r="K177" s="221" t="s">
        <v>33</v>
      </c>
      <c r="L177" s="45"/>
      <c r="M177" s="226" t="s">
        <v>1</v>
      </c>
      <c r="N177" s="227" t="s">
        <v>39</v>
      </c>
      <c r="O177" s="92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152</v>
      </c>
      <c r="AT177" s="230" t="s">
        <v>148</v>
      </c>
      <c r="AU177" s="230" t="s">
        <v>84</v>
      </c>
      <c r="AY177" s="18" t="s">
        <v>146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82</v>
      </c>
      <c r="BK177" s="231">
        <f>ROUND(I177*H177,2)</f>
        <v>0</v>
      </c>
      <c r="BL177" s="18" t="s">
        <v>152</v>
      </c>
      <c r="BM177" s="230" t="s">
        <v>234</v>
      </c>
    </row>
    <row r="178" s="2" customFormat="1" ht="24.15" customHeight="1">
      <c r="A178" s="39"/>
      <c r="B178" s="40"/>
      <c r="C178" s="219" t="s">
        <v>236</v>
      </c>
      <c r="D178" s="219" t="s">
        <v>148</v>
      </c>
      <c r="E178" s="220" t="s">
        <v>364</v>
      </c>
      <c r="F178" s="221" t="s">
        <v>365</v>
      </c>
      <c r="G178" s="222" t="s">
        <v>185</v>
      </c>
      <c r="H178" s="223">
        <v>0.65800000000000003</v>
      </c>
      <c r="I178" s="224"/>
      <c r="J178" s="225">
        <f>ROUND(I178*H178,2)</f>
        <v>0</v>
      </c>
      <c r="K178" s="221" t="s">
        <v>33</v>
      </c>
      <c r="L178" s="45"/>
      <c r="M178" s="226" t="s">
        <v>1</v>
      </c>
      <c r="N178" s="227" t="s">
        <v>39</v>
      </c>
      <c r="O178" s="92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152</v>
      </c>
      <c r="AT178" s="230" t="s">
        <v>148</v>
      </c>
      <c r="AU178" s="230" t="s">
        <v>84</v>
      </c>
      <c r="AY178" s="18" t="s">
        <v>146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82</v>
      </c>
      <c r="BK178" s="231">
        <f>ROUND(I178*H178,2)</f>
        <v>0</v>
      </c>
      <c r="BL178" s="18" t="s">
        <v>152</v>
      </c>
      <c r="BM178" s="230" t="s">
        <v>239</v>
      </c>
    </row>
    <row r="179" s="14" customFormat="1">
      <c r="A179" s="14"/>
      <c r="B179" s="243"/>
      <c r="C179" s="244"/>
      <c r="D179" s="234" t="s">
        <v>156</v>
      </c>
      <c r="E179" s="245" t="s">
        <v>1</v>
      </c>
      <c r="F179" s="246" t="s">
        <v>860</v>
      </c>
      <c r="G179" s="244"/>
      <c r="H179" s="247">
        <v>0.65800000000000003</v>
      </c>
      <c r="I179" s="248"/>
      <c r="J179" s="244"/>
      <c r="K179" s="244"/>
      <c r="L179" s="249"/>
      <c r="M179" s="250"/>
      <c r="N179" s="251"/>
      <c r="O179" s="251"/>
      <c r="P179" s="251"/>
      <c r="Q179" s="251"/>
      <c r="R179" s="251"/>
      <c r="S179" s="251"/>
      <c r="T179" s="25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3" t="s">
        <v>156</v>
      </c>
      <c r="AU179" s="253" t="s">
        <v>84</v>
      </c>
      <c r="AV179" s="14" t="s">
        <v>84</v>
      </c>
      <c r="AW179" s="14" t="s">
        <v>30</v>
      </c>
      <c r="AX179" s="14" t="s">
        <v>74</v>
      </c>
      <c r="AY179" s="253" t="s">
        <v>146</v>
      </c>
    </row>
    <row r="180" s="15" customFormat="1">
      <c r="A180" s="15"/>
      <c r="B180" s="254"/>
      <c r="C180" s="255"/>
      <c r="D180" s="234" t="s">
        <v>156</v>
      </c>
      <c r="E180" s="256" t="s">
        <v>1</v>
      </c>
      <c r="F180" s="257" t="s">
        <v>160</v>
      </c>
      <c r="G180" s="255"/>
      <c r="H180" s="258">
        <v>0.65800000000000003</v>
      </c>
      <c r="I180" s="259"/>
      <c r="J180" s="255"/>
      <c r="K180" s="255"/>
      <c r="L180" s="260"/>
      <c r="M180" s="261"/>
      <c r="N180" s="262"/>
      <c r="O180" s="262"/>
      <c r="P180" s="262"/>
      <c r="Q180" s="262"/>
      <c r="R180" s="262"/>
      <c r="S180" s="262"/>
      <c r="T180" s="263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4" t="s">
        <v>156</v>
      </c>
      <c r="AU180" s="264" t="s">
        <v>84</v>
      </c>
      <c r="AV180" s="15" t="s">
        <v>152</v>
      </c>
      <c r="AW180" s="15" t="s">
        <v>30</v>
      </c>
      <c r="AX180" s="15" t="s">
        <v>82</v>
      </c>
      <c r="AY180" s="264" t="s">
        <v>146</v>
      </c>
    </row>
    <row r="181" s="2" customFormat="1" ht="44.25" customHeight="1">
      <c r="A181" s="39"/>
      <c r="B181" s="40"/>
      <c r="C181" s="219" t="s">
        <v>198</v>
      </c>
      <c r="D181" s="219" t="s">
        <v>148</v>
      </c>
      <c r="E181" s="220" t="s">
        <v>368</v>
      </c>
      <c r="F181" s="221" t="s">
        <v>369</v>
      </c>
      <c r="G181" s="222" t="s">
        <v>185</v>
      </c>
      <c r="H181" s="223">
        <v>0.047</v>
      </c>
      <c r="I181" s="224"/>
      <c r="J181" s="225">
        <f>ROUND(I181*H181,2)</f>
        <v>0</v>
      </c>
      <c r="K181" s="221" t="s">
        <v>33</v>
      </c>
      <c r="L181" s="45"/>
      <c r="M181" s="226" t="s">
        <v>1</v>
      </c>
      <c r="N181" s="227" t="s">
        <v>39</v>
      </c>
      <c r="O181" s="92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152</v>
      </c>
      <c r="AT181" s="230" t="s">
        <v>148</v>
      </c>
      <c r="AU181" s="230" t="s">
        <v>84</v>
      </c>
      <c r="AY181" s="18" t="s">
        <v>146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82</v>
      </c>
      <c r="BK181" s="231">
        <f>ROUND(I181*H181,2)</f>
        <v>0</v>
      </c>
      <c r="BL181" s="18" t="s">
        <v>152</v>
      </c>
      <c r="BM181" s="230" t="s">
        <v>243</v>
      </c>
    </row>
    <row r="182" s="12" customFormat="1" ht="22.8" customHeight="1">
      <c r="A182" s="12"/>
      <c r="B182" s="203"/>
      <c r="C182" s="204"/>
      <c r="D182" s="205" t="s">
        <v>73</v>
      </c>
      <c r="E182" s="217" t="s">
        <v>371</v>
      </c>
      <c r="F182" s="217" t="s">
        <v>372</v>
      </c>
      <c r="G182" s="204"/>
      <c r="H182" s="204"/>
      <c r="I182" s="207"/>
      <c r="J182" s="218">
        <f>BK182</f>
        <v>0</v>
      </c>
      <c r="K182" s="204"/>
      <c r="L182" s="209"/>
      <c r="M182" s="210"/>
      <c r="N182" s="211"/>
      <c r="O182" s="211"/>
      <c r="P182" s="212">
        <f>P183</f>
        <v>0</v>
      </c>
      <c r="Q182" s="211"/>
      <c r="R182" s="212">
        <f>R183</f>
        <v>0</v>
      </c>
      <c r="S182" s="211"/>
      <c r="T182" s="213">
        <f>T183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4" t="s">
        <v>82</v>
      </c>
      <c r="AT182" s="215" t="s">
        <v>73</v>
      </c>
      <c r="AU182" s="215" t="s">
        <v>82</v>
      </c>
      <c r="AY182" s="214" t="s">
        <v>146</v>
      </c>
      <c r="BK182" s="216">
        <f>BK183</f>
        <v>0</v>
      </c>
    </row>
    <row r="183" s="2" customFormat="1" ht="24.15" customHeight="1">
      <c r="A183" s="39"/>
      <c r="B183" s="40"/>
      <c r="C183" s="219" t="s">
        <v>244</v>
      </c>
      <c r="D183" s="219" t="s">
        <v>148</v>
      </c>
      <c r="E183" s="220" t="s">
        <v>374</v>
      </c>
      <c r="F183" s="221" t="s">
        <v>375</v>
      </c>
      <c r="G183" s="222" t="s">
        <v>185</v>
      </c>
      <c r="H183" s="223">
        <v>3.5449999999999999</v>
      </c>
      <c r="I183" s="224"/>
      <c r="J183" s="225">
        <f>ROUND(I183*H183,2)</f>
        <v>0</v>
      </c>
      <c r="K183" s="221" t="s">
        <v>33</v>
      </c>
      <c r="L183" s="45"/>
      <c r="M183" s="226" t="s">
        <v>1</v>
      </c>
      <c r="N183" s="227" t="s">
        <v>39</v>
      </c>
      <c r="O183" s="92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152</v>
      </c>
      <c r="AT183" s="230" t="s">
        <v>148</v>
      </c>
      <c r="AU183" s="230" t="s">
        <v>84</v>
      </c>
      <c r="AY183" s="18" t="s">
        <v>146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82</v>
      </c>
      <c r="BK183" s="231">
        <f>ROUND(I183*H183,2)</f>
        <v>0</v>
      </c>
      <c r="BL183" s="18" t="s">
        <v>152</v>
      </c>
      <c r="BM183" s="230" t="s">
        <v>247</v>
      </c>
    </row>
    <row r="184" s="12" customFormat="1" ht="25.92" customHeight="1">
      <c r="A184" s="12"/>
      <c r="B184" s="203"/>
      <c r="C184" s="204"/>
      <c r="D184" s="205" t="s">
        <v>73</v>
      </c>
      <c r="E184" s="206" t="s">
        <v>377</v>
      </c>
      <c r="F184" s="206" t="s">
        <v>378</v>
      </c>
      <c r="G184" s="204"/>
      <c r="H184" s="204"/>
      <c r="I184" s="207"/>
      <c r="J184" s="208">
        <f>BK184</f>
        <v>0</v>
      </c>
      <c r="K184" s="204"/>
      <c r="L184" s="209"/>
      <c r="M184" s="210"/>
      <c r="N184" s="211"/>
      <c r="O184" s="211"/>
      <c r="P184" s="212">
        <f>P185</f>
        <v>0</v>
      </c>
      <c r="Q184" s="211"/>
      <c r="R184" s="212">
        <f>R185</f>
        <v>0</v>
      </c>
      <c r="S184" s="211"/>
      <c r="T184" s="213">
        <f>T185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4" t="s">
        <v>84</v>
      </c>
      <c r="AT184" s="215" t="s">
        <v>73</v>
      </c>
      <c r="AU184" s="215" t="s">
        <v>74</v>
      </c>
      <c r="AY184" s="214" t="s">
        <v>146</v>
      </c>
      <c r="BK184" s="216">
        <f>BK185</f>
        <v>0</v>
      </c>
    </row>
    <row r="185" s="12" customFormat="1" ht="22.8" customHeight="1">
      <c r="A185" s="12"/>
      <c r="B185" s="203"/>
      <c r="C185" s="204"/>
      <c r="D185" s="205" t="s">
        <v>73</v>
      </c>
      <c r="E185" s="217" t="s">
        <v>861</v>
      </c>
      <c r="F185" s="217" t="s">
        <v>862</v>
      </c>
      <c r="G185" s="204"/>
      <c r="H185" s="204"/>
      <c r="I185" s="207"/>
      <c r="J185" s="218">
        <f>BK185</f>
        <v>0</v>
      </c>
      <c r="K185" s="204"/>
      <c r="L185" s="209"/>
      <c r="M185" s="210"/>
      <c r="N185" s="211"/>
      <c r="O185" s="211"/>
      <c r="P185" s="212">
        <f>SUM(P186:P198)</f>
        <v>0</v>
      </c>
      <c r="Q185" s="211"/>
      <c r="R185" s="212">
        <f>SUM(R186:R198)</f>
        <v>0</v>
      </c>
      <c r="S185" s="211"/>
      <c r="T185" s="213">
        <f>SUM(T186:T198)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4" t="s">
        <v>84</v>
      </c>
      <c r="AT185" s="215" t="s">
        <v>73</v>
      </c>
      <c r="AU185" s="215" t="s">
        <v>82</v>
      </c>
      <c r="AY185" s="214" t="s">
        <v>146</v>
      </c>
      <c r="BK185" s="216">
        <f>SUM(BK186:BK198)</f>
        <v>0</v>
      </c>
    </row>
    <row r="186" s="2" customFormat="1" ht="16.5" customHeight="1">
      <c r="A186" s="39"/>
      <c r="B186" s="40"/>
      <c r="C186" s="219" t="s">
        <v>204</v>
      </c>
      <c r="D186" s="219" t="s">
        <v>148</v>
      </c>
      <c r="E186" s="220" t="s">
        <v>863</v>
      </c>
      <c r="F186" s="221" t="s">
        <v>864</v>
      </c>
      <c r="G186" s="222" t="s">
        <v>307</v>
      </c>
      <c r="H186" s="223">
        <v>1</v>
      </c>
      <c r="I186" s="224"/>
      <c r="J186" s="225">
        <f>ROUND(I186*H186,2)</f>
        <v>0</v>
      </c>
      <c r="K186" s="221" t="s">
        <v>33</v>
      </c>
      <c r="L186" s="45"/>
      <c r="M186" s="226" t="s">
        <v>1</v>
      </c>
      <c r="N186" s="227" t="s">
        <v>39</v>
      </c>
      <c r="O186" s="92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0" t="s">
        <v>190</v>
      </c>
      <c r="AT186" s="230" t="s">
        <v>148</v>
      </c>
      <c r="AU186" s="230" t="s">
        <v>84</v>
      </c>
      <c r="AY186" s="18" t="s">
        <v>146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8" t="s">
        <v>82</v>
      </c>
      <c r="BK186" s="231">
        <f>ROUND(I186*H186,2)</f>
        <v>0</v>
      </c>
      <c r="BL186" s="18" t="s">
        <v>190</v>
      </c>
      <c r="BM186" s="230" t="s">
        <v>250</v>
      </c>
    </row>
    <row r="187" s="2" customFormat="1" ht="16.5" customHeight="1">
      <c r="A187" s="39"/>
      <c r="B187" s="40"/>
      <c r="C187" s="219" t="s">
        <v>7</v>
      </c>
      <c r="D187" s="219" t="s">
        <v>148</v>
      </c>
      <c r="E187" s="220" t="s">
        <v>865</v>
      </c>
      <c r="F187" s="221" t="s">
        <v>866</v>
      </c>
      <c r="G187" s="222" t="s">
        <v>307</v>
      </c>
      <c r="H187" s="223">
        <v>1</v>
      </c>
      <c r="I187" s="224"/>
      <c r="J187" s="225">
        <f>ROUND(I187*H187,2)</f>
        <v>0</v>
      </c>
      <c r="K187" s="221" t="s">
        <v>33</v>
      </c>
      <c r="L187" s="45"/>
      <c r="M187" s="226" t="s">
        <v>1</v>
      </c>
      <c r="N187" s="227" t="s">
        <v>39</v>
      </c>
      <c r="O187" s="92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190</v>
      </c>
      <c r="AT187" s="230" t="s">
        <v>148</v>
      </c>
      <c r="AU187" s="230" t="s">
        <v>84</v>
      </c>
      <c r="AY187" s="18" t="s">
        <v>146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82</v>
      </c>
      <c r="BK187" s="231">
        <f>ROUND(I187*H187,2)</f>
        <v>0</v>
      </c>
      <c r="BL187" s="18" t="s">
        <v>190</v>
      </c>
      <c r="BM187" s="230" t="s">
        <v>256</v>
      </c>
    </row>
    <row r="188" s="2" customFormat="1" ht="21.75" customHeight="1">
      <c r="A188" s="39"/>
      <c r="B188" s="40"/>
      <c r="C188" s="219" t="s">
        <v>209</v>
      </c>
      <c r="D188" s="219" t="s">
        <v>148</v>
      </c>
      <c r="E188" s="220" t="s">
        <v>867</v>
      </c>
      <c r="F188" s="221" t="s">
        <v>868</v>
      </c>
      <c r="G188" s="222" t="s">
        <v>151</v>
      </c>
      <c r="H188" s="223">
        <v>12</v>
      </c>
      <c r="I188" s="224"/>
      <c r="J188" s="225">
        <f>ROUND(I188*H188,2)</f>
        <v>0</v>
      </c>
      <c r="K188" s="221" t="s">
        <v>33</v>
      </c>
      <c r="L188" s="45"/>
      <c r="M188" s="226" t="s">
        <v>1</v>
      </c>
      <c r="N188" s="227" t="s">
        <v>39</v>
      </c>
      <c r="O188" s="92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190</v>
      </c>
      <c r="AT188" s="230" t="s">
        <v>148</v>
      </c>
      <c r="AU188" s="230" t="s">
        <v>84</v>
      </c>
      <c r="AY188" s="18" t="s">
        <v>146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82</v>
      </c>
      <c r="BK188" s="231">
        <f>ROUND(I188*H188,2)</f>
        <v>0</v>
      </c>
      <c r="BL188" s="18" t="s">
        <v>190</v>
      </c>
      <c r="BM188" s="230" t="s">
        <v>260</v>
      </c>
    </row>
    <row r="189" s="2" customFormat="1" ht="16.5" customHeight="1">
      <c r="A189" s="39"/>
      <c r="B189" s="40"/>
      <c r="C189" s="219" t="s">
        <v>264</v>
      </c>
      <c r="D189" s="219" t="s">
        <v>148</v>
      </c>
      <c r="E189" s="220" t="s">
        <v>869</v>
      </c>
      <c r="F189" s="221" t="s">
        <v>870</v>
      </c>
      <c r="G189" s="222" t="s">
        <v>151</v>
      </c>
      <c r="H189" s="223">
        <v>6</v>
      </c>
      <c r="I189" s="224"/>
      <c r="J189" s="225">
        <f>ROUND(I189*H189,2)</f>
        <v>0</v>
      </c>
      <c r="K189" s="221" t="s">
        <v>33</v>
      </c>
      <c r="L189" s="45"/>
      <c r="M189" s="226" t="s">
        <v>1</v>
      </c>
      <c r="N189" s="227" t="s">
        <v>39</v>
      </c>
      <c r="O189" s="92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190</v>
      </c>
      <c r="AT189" s="230" t="s">
        <v>148</v>
      </c>
      <c r="AU189" s="230" t="s">
        <v>84</v>
      </c>
      <c r="AY189" s="18" t="s">
        <v>146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82</v>
      </c>
      <c r="BK189" s="231">
        <f>ROUND(I189*H189,2)</f>
        <v>0</v>
      </c>
      <c r="BL189" s="18" t="s">
        <v>190</v>
      </c>
      <c r="BM189" s="230" t="s">
        <v>267</v>
      </c>
    </row>
    <row r="190" s="2" customFormat="1" ht="16.5" customHeight="1">
      <c r="A190" s="39"/>
      <c r="B190" s="40"/>
      <c r="C190" s="219" t="s">
        <v>213</v>
      </c>
      <c r="D190" s="219" t="s">
        <v>148</v>
      </c>
      <c r="E190" s="220" t="s">
        <v>871</v>
      </c>
      <c r="F190" s="221" t="s">
        <v>872</v>
      </c>
      <c r="G190" s="222" t="s">
        <v>151</v>
      </c>
      <c r="H190" s="223">
        <v>6</v>
      </c>
      <c r="I190" s="224"/>
      <c r="J190" s="225">
        <f>ROUND(I190*H190,2)</f>
        <v>0</v>
      </c>
      <c r="K190" s="221" t="s">
        <v>33</v>
      </c>
      <c r="L190" s="45"/>
      <c r="M190" s="226" t="s">
        <v>1</v>
      </c>
      <c r="N190" s="227" t="s">
        <v>39</v>
      </c>
      <c r="O190" s="92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190</v>
      </c>
      <c r="AT190" s="230" t="s">
        <v>148</v>
      </c>
      <c r="AU190" s="230" t="s">
        <v>84</v>
      </c>
      <c r="AY190" s="18" t="s">
        <v>146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8" t="s">
        <v>82</v>
      </c>
      <c r="BK190" s="231">
        <f>ROUND(I190*H190,2)</f>
        <v>0</v>
      </c>
      <c r="BL190" s="18" t="s">
        <v>190</v>
      </c>
      <c r="BM190" s="230" t="s">
        <v>271</v>
      </c>
    </row>
    <row r="191" s="2" customFormat="1" ht="16.5" customHeight="1">
      <c r="A191" s="39"/>
      <c r="B191" s="40"/>
      <c r="C191" s="219" t="s">
        <v>273</v>
      </c>
      <c r="D191" s="219" t="s">
        <v>148</v>
      </c>
      <c r="E191" s="220" t="s">
        <v>873</v>
      </c>
      <c r="F191" s="221" t="s">
        <v>874</v>
      </c>
      <c r="G191" s="222" t="s">
        <v>307</v>
      </c>
      <c r="H191" s="223">
        <v>3</v>
      </c>
      <c r="I191" s="224"/>
      <c r="J191" s="225">
        <f>ROUND(I191*H191,2)</f>
        <v>0</v>
      </c>
      <c r="K191" s="221" t="s">
        <v>33</v>
      </c>
      <c r="L191" s="45"/>
      <c r="M191" s="226" t="s">
        <v>1</v>
      </c>
      <c r="N191" s="227" t="s">
        <v>39</v>
      </c>
      <c r="O191" s="92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0" t="s">
        <v>190</v>
      </c>
      <c r="AT191" s="230" t="s">
        <v>148</v>
      </c>
      <c r="AU191" s="230" t="s">
        <v>84</v>
      </c>
      <c r="AY191" s="18" t="s">
        <v>146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8" t="s">
        <v>82</v>
      </c>
      <c r="BK191" s="231">
        <f>ROUND(I191*H191,2)</f>
        <v>0</v>
      </c>
      <c r="BL191" s="18" t="s">
        <v>190</v>
      </c>
      <c r="BM191" s="230" t="s">
        <v>276</v>
      </c>
    </row>
    <row r="192" s="2" customFormat="1" ht="24.15" customHeight="1">
      <c r="A192" s="39"/>
      <c r="B192" s="40"/>
      <c r="C192" s="219" t="s">
        <v>219</v>
      </c>
      <c r="D192" s="219" t="s">
        <v>148</v>
      </c>
      <c r="E192" s="220" t="s">
        <v>875</v>
      </c>
      <c r="F192" s="221" t="s">
        <v>876</v>
      </c>
      <c r="G192" s="222" t="s">
        <v>307</v>
      </c>
      <c r="H192" s="223">
        <v>3</v>
      </c>
      <c r="I192" s="224"/>
      <c r="J192" s="225">
        <f>ROUND(I192*H192,2)</f>
        <v>0</v>
      </c>
      <c r="K192" s="221" t="s">
        <v>1</v>
      </c>
      <c r="L192" s="45"/>
      <c r="M192" s="226" t="s">
        <v>1</v>
      </c>
      <c r="N192" s="227" t="s">
        <v>39</v>
      </c>
      <c r="O192" s="92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190</v>
      </c>
      <c r="AT192" s="230" t="s">
        <v>148</v>
      </c>
      <c r="AU192" s="230" t="s">
        <v>84</v>
      </c>
      <c r="AY192" s="18" t="s">
        <v>146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8" t="s">
        <v>82</v>
      </c>
      <c r="BK192" s="231">
        <f>ROUND(I192*H192,2)</f>
        <v>0</v>
      </c>
      <c r="BL192" s="18" t="s">
        <v>190</v>
      </c>
      <c r="BM192" s="230" t="s">
        <v>279</v>
      </c>
    </row>
    <row r="193" s="2" customFormat="1" ht="24.15" customHeight="1">
      <c r="A193" s="39"/>
      <c r="B193" s="40"/>
      <c r="C193" s="219" t="s">
        <v>281</v>
      </c>
      <c r="D193" s="219" t="s">
        <v>148</v>
      </c>
      <c r="E193" s="220" t="s">
        <v>877</v>
      </c>
      <c r="F193" s="221" t="s">
        <v>878</v>
      </c>
      <c r="G193" s="222" t="s">
        <v>307</v>
      </c>
      <c r="H193" s="223">
        <v>3</v>
      </c>
      <c r="I193" s="224"/>
      <c r="J193" s="225">
        <f>ROUND(I193*H193,2)</f>
        <v>0</v>
      </c>
      <c r="K193" s="221" t="s">
        <v>33</v>
      </c>
      <c r="L193" s="45"/>
      <c r="M193" s="226" t="s">
        <v>1</v>
      </c>
      <c r="N193" s="227" t="s">
        <v>39</v>
      </c>
      <c r="O193" s="92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0" t="s">
        <v>190</v>
      </c>
      <c r="AT193" s="230" t="s">
        <v>148</v>
      </c>
      <c r="AU193" s="230" t="s">
        <v>84</v>
      </c>
      <c r="AY193" s="18" t="s">
        <v>146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8" t="s">
        <v>82</v>
      </c>
      <c r="BK193" s="231">
        <f>ROUND(I193*H193,2)</f>
        <v>0</v>
      </c>
      <c r="BL193" s="18" t="s">
        <v>190</v>
      </c>
      <c r="BM193" s="230" t="s">
        <v>284</v>
      </c>
    </row>
    <row r="194" s="2" customFormat="1" ht="24.15" customHeight="1">
      <c r="A194" s="39"/>
      <c r="B194" s="40"/>
      <c r="C194" s="265" t="s">
        <v>224</v>
      </c>
      <c r="D194" s="265" t="s">
        <v>201</v>
      </c>
      <c r="E194" s="266" t="s">
        <v>879</v>
      </c>
      <c r="F194" s="267" t="s">
        <v>880</v>
      </c>
      <c r="G194" s="268" t="s">
        <v>307</v>
      </c>
      <c r="H194" s="269">
        <v>3</v>
      </c>
      <c r="I194" s="270"/>
      <c r="J194" s="271">
        <f>ROUND(I194*H194,2)</f>
        <v>0</v>
      </c>
      <c r="K194" s="267" t="s">
        <v>1</v>
      </c>
      <c r="L194" s="272"/>
      <c r="M194" s="273" t="s">
        <v>1</v>
      </c>
      <c r="N194" s="274" t="s">
        <v>39</v>
      </c>
      <c r="O194" s="92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234</v>
      </c>
      <c r="AT194" s="230" t="s">
        <v>201</v>
      </c>
      <c r="AU194" s="230" t="s">
        <v>84</v>
      </c>
      <c r="AY194" s="18" t="s">
        <v>146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82</v>
      </c>
      <c r="BK194" s="231">
        <f>ROUND(I194*H194,2)</f>
        <v>0</v>
      </c>
      <c r="BL194" s="18" t="s">
        <v>190</v>
      </c>
      <c r="BM194" s="230" t="s">
        <v>289</v>
      </c>
    </row>
    <row r="195" s="2" customFormat="1" ht="24.15" customHeight="1">
      <c r="A195" s="39"/>
      <c r="B195" s="40"/>
      <c r="C195" s="219" t="s">
        <v>290</v>
      </c>
      <c r="D195" s="219" t="s">
        <v>148</v>
      </c>
      <c r="E195" s="220" t="s">
        <v>881</v>
      </c>
      <c r="F195" s="221" t="s">
        <v>882</v>
      </c>
      <c r="G195" s="222" t="s">
        <v>307</v>
      </c>
      <c r="H195" s="223">
        <v>3</v>
      </c>
      <c r="I195" s="224"/>
      <c r="J195" s="225">
        <f>ROUND(I195*H195,2)</f>
        <v>0</v>
      </c>
      <c r="K195" s="221" t="s">
        <v>33</v>
      </c>
      <c r="L195" s="45"/>
      <c r="M195" s="226" t="s">
        <v>1</v>
      </c>
      <c r="N195" s="227" t="s">
        <v>39</v>
      </c>
      <c r="O195" s="92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190</v>
      </c>
      <c r="AT195" s="230" t="s">
        <v>148</v>
      </c>
      <c r="AU195" s="230" t="s">
        <v>84</v>
      </c>
      <c r="AY195" s="18" t="s">
        <v>146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8" t="s">
        <v>82</v>
      </c>
      <c r="BK195" s="231">
        <f>ROUND(I195*H195,2)</f>
        <v>0</v>
      </c>
      <c r="BL195" s="18" t="s">
        <v>190</v>
      </c>
      <c r="BM195" s="230" t="s">
        <v>293</v>
      </c>
    </row>
    <row r="196" s="2" customFormat="1" ht="21.75" customHeight="1">
      <c r="A196" s="39"/>
      <c r="B196" s="40"/>
      <c r="C196" s="265" t="s">
        <v>229</v>
      </c>
      <c r="D196" s="265" t="s">
        <v>201</v>
      </c>
      <c r="E196" s="266" t="s">
        <v>883</v>
      </c>
      <c r="F196" s="267" t="s">
        <v>884</v>
      </c>
      <c r="G196" s="268" t="s">
        <v>307</v>
      </c>
      <c r="H196" s="269">
        <v>1</v>
      </c>
      <c r="I196" s="270"/>
      <c r="J196" s="271">
        <f>ROUND(I196*H196,2)</f>
        <v>0</v>
      </c>
      <c r="K196" s="267" t="s">
        <v>33</v>
      </c>
      <c r="L196" s="272"/>
      <c r="M196" s="273" t="s">
        <v>1</v>
      </c>
      <c r="N196" s="274" t="s">
        <v>39</v>
      </c>
      <c r="O196" s="92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234</v>
      </c>
      <c r="AT196" s="230" t="s">
        <v>201</v>
      </c>
      <c r="AU196" s="230" t="s">
        <v>84</v>
      </c>
      <c r="AY196" s="18" t="s">
        <v>146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82</v>
      </c>
      <c r="BK196" s="231">
        <f>ROUND(I196*H196,2)</f>
        <v>0</v>
      </c>
      <c r="BL196" s="18" t="s">
        <v>190</v>
      </c>
      <c r="BM196" s="230" t="s">
        <v>297</v>
      </c>
    </row>
    <row r="197" s="2" customFormat="1" ht="21.75" customHeight="1">
      <c r="A197" s="39"/>
      <c r="B197" s="40"/>
      <c r="C197" s="219" t="s">
        <v>299</v>
      </c>
      <c r="D197" s="219" t="s">
        <v>148</v>
      </c>
      <c r="E197" s="220" t="s">
        <v>885</v>
      </c>
      <c r="F197" s="221" t="s">
        <v>886</v>
      </c>
      <c r="G197" s="222" t="s">
        <v>151</v>
      </c>
      <c r="H197" s="223">
        <v>24</v>
      </c>
      <c r="I197" s="224"/>
      <c r="J197" s="225">
        <f>ROUND(I197*H197,2)</f>
        <v>0</v>
      </c>
      <c r="K197" s="221" t="s">
        <v>33</v>
      </c>
      <c r="L197" s="45"/>
      <c r="M197" s="226" t="s">
        <v>1</v>
      </c>
      <c r="N197" s="227" t="s">
        <v>39</v>
      </c>
      <c r="O197" s="92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190</v>
      </c>
      <c r="AT197" s="230" t="s">
        <v>148</v>
      </c>
      <c r="AU197" s="230" t="s">
        <v>84</v>
      </c>
      <c r="AY197" s="18" t="s">
        <v>146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82</v>
      </c>
      <c r="BK197" s="231">
        <f>ROUND(I197*H197,2)</f>
        <v>0</v>
      </c>
      <c r="BL197" s="18" t="s">
        <v>190</v>
      </c>
      <c r="BM197" s="230" t="s">
        <v>302</v>
      </c>
    </row>
    <row r="198" s="2" customFormat="1" ht="24.15" customHeight="1">
      <c r="A198" s="39"/>
      <c r="B198" s="40"/>
      <c r="C198" s="219" t="s">
        <v>234</v>
      </c>
      <c r="D198" s="219" t="s">
        <v>148</v>
      </c>
      <c r="E198" s="220" t="s">
        <v>887</v>
      </c>
      <c r="F198" s="221" t="s">
        <v>888</v>
      </c>
      <c r="G198" s="222" t="s">
        <v>185</v>
      </c>
      <c r="H198" s="223">
        <v>0.060999999999999999</v>
      </c>
      <c r="I198" s="224"/>
      <c r="J198" s="225">
        <f>ROUND(I198*H198,2)</f>
        <v>0</v>
      </c>
      <c r="K198" s="221" t="s">
        <v>33</v>
      </c>
      <c r="L198" s="45"/>
      <c r="M198" s="275" t="s">
        <v>1</v>
      </c>
      <c r="N198" s="276" t="s">
        <v>39</v>
      </c>
      <c r="O198" s="277"/>
      <c r="P198" s="278">
        <f>O198*H198</f>
        <v>0</v>
      </c>
      <c r="Q198" s="278">
        <v>0</v>
      </c>
      <c r="R198" s="278">
        <f>Q198*H198</f>
        <v>0</v>
      </c>
      <c r="S198" s="278">
        <v>0</v>
      </c>
      <c r="T198" s="27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190</v>
      </c>
      <c r="AT198" s="230" t="s">
        <v>148</v>
      </c>
      <c r="AU198" s="230" t="s">
        <v>84</v>
      </c>
      <c r="AY198" s="18" t="s">
        <v>146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82</v>
      </c>
      <c r="BK198" s="231">
        <f>ROUND(I198*H198,2)</f>
        <v>0</v>
      </c>
      <c r="BL198" s="18" t="s">
        <v>190</v>
      </c>
      <c r="BM198" s="230" t="s">
        <v>308</v>
      </c>
    </row>
    <row r="199" s="2" customFormat="1" ht="6.96" customHeight="1">
      <c r="A199" s="39"/>
      <c r="B199" s="67"/>
      <c r="C199" s="68"/>
      <c r="D199" s="68"/>
      <c r="E199" s="68"/>
      <c r="F199" s="68"/>
      <c r="G199" s="68"/>
      <c r="H199" s="68"/>
      <c r="I199" s="68"/>
      <c r="J199" s="68"/>
      <c r="K199" s="68"/>
      <c r="L199" s="45"/>
      <c r="M199" s="39"/>
      <c r="O199" s="39"/>
      <c r="P199" s="39"/>
      <c r="Q199" s="39"/>
      <c r="R199" s="39"/>
      <c r="S199" s="39"/>
      <c r="T199" s="39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</row>
  </sheetData>
  <sheetProtection sheet="1" autoFilter="0" formatColumns="0" formatRows="0" objects="1" scenarios="1" spinCount="100000" saltValue="iB4wKxYgsEcV8NJDtDw/IJeW/bO5ptpPiwKK5m/eDyCtziWsXuTp1aaReayKlBl4TgPwU3vGiN1da/PFGI3+Pw==" hashValue="1FdRMADXCWuLVCPEcQBY3sLvkH464wuW3jWnckoh52RliC9MGbJHeUCRapu4xV2I1vvJQouBHC0vYuY1eCqx8A==" algorithmName="SHA-512" password="CC35"/>
  <autoFilter ref="C124:K198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84</v>
      </c>
    </row>
    <row r="4" s="1" customFormat="1" ht="24.96" customHeight="1">
      <c r="B4" s="21"/>
      <c r="D4" s="139" t="s">
        <v>106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Údržba, oprava a odstraňování závad u SPS v obvodu OŘ OVA 2023-2024 - Opava východ VB - opravné práce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889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17. 3. 2023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34</v>
      </c>
      <c r="E30" s="39"/>
      <c r="F30" s="39"/>
      <c r="G30" s="39"/>
      <c r="H30" s="39"/>
      <c r="I30" s="39"/>
      <c r="J30" s="152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36</v>
      </c>
      <c r="G32" s="39"/>
      <c r="H32" s="39"/>
      <c r="I32" s="153" t="s">
        <v>35</v>
      </c>
      <c r="J32" s="153" t="s">
        <v>37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38</v>
      </c>
      <c r="E33" s="141" t="s">
        <v>39</v>
      </c>
      <c r="F33" s="155">
        <f>ROUND((SUM(BE120:BE219)),  2)</f>
        <v>0</v>
      </c>
      <c r="G33" s="39"/>
      <c r="H33" s="39"/>
      <c r="I33" s="156">
        <v>0.20999999999999999</v>
      </c>
      <c r="J33" s="155">
        <f>ROUND(((SUM(BE120:BE219))*I33),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40</v>
      </c>
      <c r="F34" s="155">
        <f>ROUND((SUM(BF120:BF219)),  2)</f>
        <v>0</v>
      </c>
      <c r="G34" s="39"/>
      <c r="H34" s="39"/>
      <c r="I34" s="156">
        <v>0.14999999999999999</v>
      </c>
      <c r="J34" s="155">
        <f>ROUND(((SUM(BF120:BF219))*I34),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41</v>
      </c>
      <c r="F35" s="155">
        <f>ROUND((SUM(BG120:BG219)),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42</v>
      </c>
      <c r="F36" s="155">
        <f>ROUND((SUM(BH120:BH219)),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43</v>
      </c>
      <c r="F37" s="155">
        <f>ROUND((SUM(BI120:BI219)),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44</v>
      </c>
      <c r="E39" s="159"/>
      <c r="F39" s="159"/>
      <c r="G39" s="160" t="s">
        <v>45</v>
      </c>
      <c r="H39" s="161" t="s">
        <v>46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47</v>
      </c>
      <c r="E50" s="165"/>
      <c r="F50" s="165"/>
      <c r="G50" s="164" t="s">
        <v>48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49</v>
      </c>
      <c r="E61" s="167"/>
      <c r="F61" s="168" t="s">
        <v>50</v>
      </c>
      <c r="G61" s="166" t="s">
        <v>49</v>
      </c>
      <c r="H61" s="167"/>
      <c r="I61" s="167"/>
      <c r="J61" s="169" t="s">
        <v>50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51</v>
      </c>
      <c r="E65" s="170"/>
      <c r="F65" s="170"/>
      <c r="G65" s="164" t="s">
        <v>52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49</v>
      </c>
      <c r="E76" s="167"/>
      <c r="F76" s="168" t="s">
        <v>50</v>
      </c>
      <c r="G76" s="166" t="s">
        <v>49</v>
      </c>
      <c r="H76" s="167"/>
      <c r="I76" s="167"/>
      <c r="J76" s="169" t="s">
        <v>50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Údržba, oprava a odstraňování závad u SPS v obvodu OŘ OVA 2023-2024 - Opava východ VB - opravné práce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2415 - D.1.4.3 VZT – 1.PP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17. 3. 2023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110</v>
      </c>
      <c r="D94" s="177"/>
      <c r="E94" s="177"/>
      <c r="F94" s="177"/>
      <c r="G94" s="177"/>
      <c r="H94" s="177"/>
      <c r="I94" s="177"/>
      <c r="J94" s="178" t="s">
        <v>111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112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113</v>
      </c>
    </row>
    <row r="97" s="9" customFormat="1" ht="24.96" customHeight="1">
      <c r="A97" s="9"/>
      <c r="B97" s="180"/>
      <c r="C97" s="181"/>
      <c r="D97" s="182" t="s">
        <v>123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890</v>
      </c>
      <c r="E98" s="189"/>
      <c r="F98" s="189"/>
      <c r="G98" s="189"/>
      <c r="H98" s="189"/>
      <c r="I98" s="189"/>
      <c r="J98" s="190">
        <f>J122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891</v>
      </c>
      <c r="E99" s="189"/>
      <c r="F99" s="189"/>
      <c r="G99" s="189"/>
      <c r="H99" s="189"/>
      <c r="I99" s="189"/>
      <c r="J99" s="190">
        <f>J166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892</v>
      </c>
      <c r="E100" s="189"/>
      <c r="F100" s="189"/>
      <c r="G100" s="189"/>
      <c r="H100" s="189"/>
      <c r="I100" s="189"/>
      <c r="J100" s="190">
        <f>J193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131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6.25" customHeight="1">
      <c r="A110" s="39"/>
      <c r="B110" s="40"/>
      <c r="C110" s="41"/>
      <c r="D110" s="41"/>
      <c r="E110" s="175" t="str">
        <f>E7</f>
        <v>Údržba, oprava a odstraňování závad u SPS v obvodu OŘ OVA 2023-2024 - Opava východ VB - opravné práce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107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>2415 - D.1.4.3 VZT – 1.PP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20</v>
      </c>
      <c r="D114" s="41"/>
      <c r="E114" s="41"/>
      <c r="F114" s="28" t="str">
        <f>F12</f>
        <v xml:space="preserve"> </v>
      </c>
      <c r="G114" s="41"/>
      <c r="H114" s="41"/>
      <c r="I114" s="33" t="s">
        <v>22</v>
      </c>
      <c r="J114" s="80" t="str">
        <f>IF(J12="","",J12)</f>
        <v>17. 3. 2023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24</v>
      </c>
      <c r="D116" s="41"/>
      <c r="E116" s="41"/>
      <c r="F116" s="28" t="str">
        <f>E15</f>
        <v xml:space="preserve"> </v>
      </c>
      <c r="G116" s="41"/>
      <c r="H116" s="41"/>
      <c r="I116" s="33" t="s">
        <v>29</v>
      </c>
      <c r="J116" s="37" t="str">
        <f>E21</f>
        <v xml:space="preserve"> 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27</v>
      </c>
      <c r="D117" s="41"/>
      <c r="E117" s="41"/>
      <c r="F117" s="28" t="str">
        <f>IF(E18="","",E18)</f>
        <v>Vyplň údaj</v>
      </c>
      <c r="G117" s="41"/>
      <c r="H117" s="41"/>
      <c r="I117" s="33" t="s">
        <v>31</v>
      </c>
      <c r="J117" s="37" t="str">
        <f>E24</f>
        <v xml:space="preserve"> 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192"/>
      <c r="B119" s="193"/>
      <c r="C119" s="194" t="s">
        <v>132</v>
      </c>
      <c r="D119" s="195" t="s">
        <v>59</v>
      </c>
      <c r="E119" s="195" t="s">
        <v>55</v>
      </c>
      <c r="F119" s="195" t="s">
        <v>56</v>
      </c>
      <c r="G119" s="195" t="s">
        <v>133</v>
      </c>
      <c r="H119" s="195" t="s">
        <v>134</v>
      </c>
      <c r="I119" s="195" t="s">
        <v>135</v>
      </c>
      <c r="J119" s="195" t="s">
        <v>111</v>
      </c>
      <c r="K119" s="196" t="s">
        <v>136</v>
      </c>
      <c r="L119" s="197"/>
      <c r="M119" s="101" t="s">
        <v>1</v>
      </c>
      <c r="N119" s="102" t="s">
        <v>38</v>
      </c>
      <c r="O119" s="102" t="s">
        <v>137</v>
      </c>
      <c r="P119" s="102" t="s">
        <v>138</v>
      </c>
      <c r="Q119" s="102" t="s">
        <v>139</v>
      </c>
      <c r="R119" s="102" t="s">
        <v>140</v>
      </c>
      <c r="S119" s="102" t="s">
        <v>141</v>
      </c>
      <c r="T119" s="103" t="s">
        <v>142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9"/>
      <c r="B120" s="40"/>
      <c r="C120" s="108" t="s">
        <v>143</v>
      </c>
      <c r="D120" s="41"/>
      <c r="E120" s="41"/>
      <c r="F120" s="41"/>
      <c r="G120" s="41"/>
      <c r="H120" s="41"/>
      <c r="I120" s="41"/>
      <c r="J120" s="198">
        <f>BK120</f>
        <v>0</v>
      </c>
      <c r="K120" s="41"/>
      <c r="L120" s="45"/>
      <c r="M120" s="104"/>
      <c r="N120" s="199"/>
      <c r="O120" s="105"/>
      <c r="P120" s="200">
        <f>P121</f>
        <v>0</v>
      </c>
      <c r="Q120" s="105"/>
      <c r="R120" s="200">
        <f>R121</f>
        <v>0.0025000000000000001</v>
      </c>
      <c r="S120" s="105"/>
      <c r="T120" s="201">
        <f>T121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73</v>
      </c>
      <c r="AU120" s="18" t="s">
        <v>113</v>
      </c>
      <c r="BK120" s="202">
        <f>BK121</f>
        <v>0</v>
      </c>
    </row>
    <row r="121" s="12" customFormat="1" ht="25.92" customHeight="1">
      <c r="A121" s="12"/>
      <c r="B121" s="203"/>
      <c r="C121" s="204"/>
      <c r="D121" s="205" t="s">
        <v>73</v>
      </c>
      <c r="E121" s="206" t="s">
        <v>377</v>
      </c>
      <c r="F121" s="206" t="s">
        <v>378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P122+P166+P193</f>
        <v>0</v>
      </c>
      <c r="Q121" s="211"/>
      <c r="R121" s="212">
        <f>R122+R166+R193</f>
        <v>0.0025000000000000001</v>
      </c>
      <c r="S121" s="211"/>
      <c r="T121" s="213">
        <f>T122+T166+T193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84</v>
      </c>
      <c r="AT121" s="215" t="s">
        <v>73</v>
      </c>
      <c r="AU121" s="215" t="s">
        <v>74</v>
      </c>
      <c r="AY121" s="214" t="s">
        <v>146</v>
      </c>
      <c r="BK121" s="216">
        <f>BK122+BK166+BK193</f>
        <v>0</v>
      </c>
    </row>
    <row r="122" s="12" customFormat="1" ht="22.8" customHeight="1">
      <c r="A122" s="12"/>
      <c r="B122" s="203"/>
      <c r="C122" s="204"/>
      <c r="D122" s="205" t="s">
        <v>73</v>
      </c>
      <c r="E122" s="217" t="s">
        <v>893</v>
      </c>
      <c r="F122" s="217" t="s">
        <v>894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SUM(P123:P165)</f>
        <v>0</v>
      </c>
      <c r="Q122" s="211"/>
      <c r="R122" s="212">
        <f>SUM(R123:R165)</f>
        <v>0.0025000000000000001</v>
      </c>
      <c r="S122" s="211"/>
      <c r="T122" s="213">
        <f>SUM(T123:T165)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84</v>
      </c>
      <c r="AT122" s="215" t="s">
        <v>73</v>
      </c>
      <c r="AU122" s="215" t="s">
        <v>82</v>
      </c>
      <c r="AY122" s="214" t="s">
        <v>146</v>
      </c>
      <c r="BK122" s="216">
        <f>SUM(BK123:BK165)</f>
        <v>0</v>
      </c>
    </row>
    <row r="123" s="2" customFormat="1" ht="24.15" customHeight="1">
      <c r="A123" s="39"/>
      <c r="B123" s="40"/>
      <c r="C123" s="219" t="s">
        <v>82</v>
      </c>
      <c r="D123" s="219" t="s">
        <v>148</v>
      </c>
      <c r="E123" s="220" t="s">
        <v>895</v>
      </c>
      <c r="F123" s="221" t="s">
        <v>896</v>
      </c>
      <c r="G123" s="222" t="s">
        <v>307</v>
      </c>
      <c r="H123" s="223">
        <v>11</v>
      </c>
      <c r="I123" s="224"/>
      <c r="J123" s="225">
        <f>ROUND(I123*H123,2)</f>
        <v>0</v>
      </c>
      <c r="K123" s="221" t="s">
        <v>33</v>
      </c>
      <c r="L123" s="45"/>
      <c r="M123" s="226" t="s">
        <v>1</v>
      </c>
      <c r="N123" s="227" t="s">
        <v>39</v>
      </c>
      <c r="O123" s="92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190</v>
      </c>
      <c r="AT123" s="230" t="s">
        <v>148</v>
      </c>
      <c r="AU123" s="230" t="s">
        <v>84</v>
      </c>
      <c r="AY123" s="18" t="s">
        <v>146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82</v>
      </c>
      <c r="BK123" s="231">
        <f>ROUND(I123*H123,2)</f>
        <v>0</v>
      </c>
      <c r="BL123" s="18" t="s">
        <v>190</v>
      </c>
      <c r="BM123" s="230" t="s">
        <v>84</v>
      </c>
    </row>
    <row r="124" s="14" customFormat="1">
      <c r="A124" s="14"/>
      <c r="B124" s="243"/>
      <c r="C124" s="244"/>
      <c r="D124" s="234" t="s">
        <v>156</v>
      </c>
      <c r="E124" s="245" t="s">
        <v>1</v>
      </c>
      <c r="F124" s="246" t="s">
        <v>897</v>
      </c>
      <c r="G124" s="244"/>
      <c r="H124" s="247">
        <v>7</v>
      </c>
      <c r="I124" s="248"/>
      <c r="J124" s="244"/>
      <c r="K124" s="244"/>
      <c r="L124" s="249"/>
      <c r="M124" s="250"/>
      <c r="N124" s="251"/>
      <c r="O124" s="251"/>
      <c r="P124" s="251"/>
      <c r="Q124" s="251"/>
      <c r="R124" s="251"/>
      <c r="S124" s="251"/>
      <c r="T124" s="252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3" t="s">
        <v>156</v>
      </c>
      <c r="AU124" s="253" t="s">
        <v>84</v>
      </c>
      <c r="AV124" s="14" t="s">
        <v>84</v>
      </c>
      <c r="AW124" s="14" t="s">
        <v>30</v>
      </c>
      <c r="AX124" s="14" t="s">
        <v>74</v>
      </c>
      <c r="AY124" s="253" t="s">
        <v>146</v>
      </c>
    </row>
    <row r="125" s="14" customFormat="1">
      <c r="A125" s="14"/>
      <c r="B125" s="243"/>
      <c r="C125" s="244"/>
      <c r="D125" s="234" t="s">
        <v>156</v>
      </c>
      <c r="E125" s="245" t="s">
        <v>1</v>
      </c>
      <c r="F125" s="246" t="s">
        <v>898</v>
      </c>
      <c r="G125" s="244"/>
      <c r="H125" s="247">
        <v>4</v>
      </c>
      <c r="I125" s="248"/>
      <c r="J125" s="244"/>
      <c r="K125" s="244"/>
      <c r="L125" s="249"/>
      <c r="M125" s="250"/>
      <c r="N125" s="251"/>
      <c r="O125" s="251"/>
      <c r="P125" s="251"/>
      <c r="Q125" s="251"/>
      <c r="R125" s="251"/>
      <c r="S125" s="251"/>
      <c r="T125" s="25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3" t="s">
        <v>156</v>
      </c>
      <c r="AU125" s="253" t="s">
        <v>84</v>
      </c>
      <c r="AV125" s="14" t="s">
        <v>84</v>
      </c>
      <c r="AW125" s="14" t="s">
        <v>30</v>
      </c>
      <c r="AX125" s="14" t="s">
        <v>74</v>
      </c>
      <c r="AY125" s="253" t="s">
        <v>146</v>
      </c>
    </row>
    <row r="126" s="15" customFormat="1">
      <c r="A126" s="15"/>
      <c r="B126" s="254"/>
      <c r="C126" s="255"/>
      <c r="D126" s="234" t="s">
        <v>156</v>
      </c>
      <c r="E126" s="256" t="s">
        <v>1</v>
      </c>
      <c r="F126" s="257" t="s">
        <v>160</v>
      </c>
      <c r="G126" s="255"/>
      <c r="H126" s="258">
        <v>11</v>
      </c>
      <c r="I126" s="259"/>
      <c r="J126" s="255"/>
      <c r="K126" s="255"/>
      <c r="L126" s="260"/>
      <c r="M126" s="261"/>
      <c r="N126" s="262"/>
      <c r="O126" s="262"/>
      <c r="P126" s="262"/>
      <c r="Q126" s="262"/>
      <c r="R126" s="262"/>
      <c r="S126" s="262"/>
      <c r="T126" s="263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4" t="s">
        <v>156</v>
      </c>
      <c r="AU126" s="264" t="s">
        <v>84</v>
      </c>
      <c r="AV126" s="15" t="s">
        <v>152</v>
      </c>
      <c r="AW126" s="15" t="s">
        <v>30</v>
      </c>
      <c r="AX126" s="15" t="s">
        <v>82</v>
      </c>
      <c r="AY126" s="264" t="s">
        <v>146</v>
      </c>
    </row>
    <row r="127" s="2" customFormat="1" ht="24.15" customHeight="1">
      <c r="A127" s="39"/>
      <c r="B127" s="40"/>
      <c r="C127" s="265" t="s">
        <v>84</v>
      </c>
      <c r="D127" s="265" t="s">
        <v>201</v>
      </c>
      <c r="E127" s="266" t="s">
        <v>899</v>
      </c>
      <c r="F127" s="267" t="s">
        <v>900</v>
      </c>
      <c r="G127" s="268" t="s">
        <v>307</v>
      </c>
      <c r="H127" s="269">
        <v>11</v>
      </c>
      <c r="I127" s="270"/>
      <c r="J127" s="271">
        <f>ROUND(I127*H127,2)</f>
        <v>0</v>
      </c>
      <c r="K127" s="267" t="s">
        <v>33</v>
      </c>
      <c r="L127" s="272"/>
      <c r="M127" s="273" t="s">
        <v>1</v>
      </c>
      <c r="N127" s="274" t="s">
        <v>39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234</v>
      </c>
      <c r="AT127" s="230" t="s">
        <v>201</v>
      </c>
      <c r="AU127" s="230" t="s">
        <v>84</v>
      </c>
      <c r="AY127" s="18" t="s">
        <v>146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82</v>
      </c>
      <c r="BK127" s="231">
        <f>ROUND(I127*H127,2)</f>
        <v>0</v>
      </c>
      <c r="BL127" s="18" t="s">
        <v>190</v>
      </c>
      <c r="BM127" s="230" t="s">
        <v>152</v>
      </c>
    </row>
    <row r="128" s="2" customFormat="1" ht="21.75" customHeight="1">
      <c r="A128" s="39"/>
      <c r="B128" s="40"/>
      <c r="C128" s="219" t="s">
        <v>161</v>
      </c>
      <c r="D128" s="219" t="s">
        <v>148</v>
      </c>
      <c r="E128" s="220" t="s">
        <v>901</v>
      </c>
      <c r="F128" s="221" t="s">
        <v>902</v>
      </c>
      <c r="G128" s="222" t="s">
        <v>307</v>
      </c>
      <c r="H128" s="223">
        <v>3</v>
      </c>
      <c r="I128" s="224"/>
      <c r="J128" s="225">
        <f>ROUND(I128*H128,2)</f>
        <v>0</v>
      </c>
      <c r="K128" s="221" t="s">
        <v>33</v>
      </c>
      <c r="L128" s="45"/>
      <c r="M128" s="226" t="s">
        <v>1</v>
      </c>
      <c r="N128" s="227" t="s">
        <v>39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190</v>
      </c>
      <c r="AT128" s="230" t="s">
        <v>148</v>
      </c>
      <c r="AU128" s="230" t="s">
        <v>84</v>
      </c>
      <c r="AY128" s="18" t="s">
        <v>146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82</v>
      </c>
      <c r="BK128" s="231">
        <f>ROUND(I128*H128,2)</f>
        <v>0</v>
      </c>
      <c r="BL128" s="18" t="s">
        <v>190</v>
      </c>
      <c r="BM128" s="230" t="s">
        <v>164</v>
      </c>
    </row>
    <row r="129" s="14" customFormat="1">
      <c r="A129" s="14"/>
      <c r="B129" s="243"/>
      <c r="C129" s="244"/>
      <c r="D129" s="234" t="s">
        <v>156</v>
      </c>
      <c r="E129" s="245" t="s">
        <v>1</v>
      </c>
      <c r="F129" s="246" t="s">
        <v>903</v>
      </c>
      <c r="G129" s="244"/>
      <c r="H129" s="247">
        <v>2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3" t="s">
        <v>156</v>
      </c>
      <c r="AU129" s="253" t="s">
        <v>84</v>
      </c>
      <c r="AV129" s="14" t="s">
        <v>84</v>
      </c>
      <c r="AW129" s="14" t="s">
        <v>30</v>
      </c>
      <c r="AX129" s="14" t="s">
        <v>74</v>
      </c>
      <c r="AY129" s="253" t="s">
        <v>146</v>
      </c>
    </row>
    <row r="130" s="14" customFormat="1">
      <c r="A130" s="14"/>
      <c r="B130" s="243"/>
      <c r="C130" s="244"/>
      <c r="D130" s="234" t="s">
        <v>156</v>
      </c>
      <c r="E130" s="245" t="s">
        <v>1</v>
      </c>
      <c r="F130" s="246" t="s">
        <v>904</v>
      </c>
      <c r="G130" s="244"/>
      <c r="H130" s="247">
        <v>1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156</v>
      </c>
      <c r="AU130" s="253" t="s">
        <v>84</v>
      </c>
      <c r="AV130" s="14" t="s">
        <v>84</v>
      </c>
      <c r="AW130" s="14" t="s">
        <v>30</v>
      </c>
      <c r="AX130" s="14" t="s">
        <v>74</v>
      </c>
      <c r="AY130" s="253" t="s">
        <v>146</v>
      </c>
    </row>
    <row r="131" s="15" customFormat="1">
      <c r="A131" s="15"/>
      <c r="B131" s="254"/>
      <c r="C131" s="255"/>
      <c r="D131" s="234" t="s">
        <v>156</v>
      </c>
      <c r="E131" s="256" t="s">
        <v>1</v>
      </c>
      <c r="F131" s="257" t="s">
        <v>160</v>
      </c>
      <c r="G131" s="255"/>
      <c r="H131" s="258">
        <v>3</v>
      </c>
      <c r="I131" s="259"/>
      <c r="J131" s="255"/>
      <c r="K131" s="255"/>
      <c r="L131" s="260"/>
      <c r="M131" s="261"/>
      <c r="N131" s="262"/>
      <c r="O131" s="262"/>
      <c r="P131" s="262"/>
      <c r="Q131" s="262"/>
      <c r="R131" s="262"/>
      <c r="S131" s="262"/>
      <c r="T131" s="263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4" t="s">
        <v>156</v>
      </c>
      <c r="AU131" s="264" t="s">
        <v>84</v>
      </c>
      <c r="AV131" s="15" t="s">
        <v>152</v>
      </c>
      <c r="AW131" s="15" t="s">
        <v>30</v>
      </c>
      <c r="AX131" s="15" t="s">
        <v>82</v>
      </c>
      <c r="AY131" s="264" t="s">
        <v>146</v>
      </c>
    </row>
    <row r="132" s="2" customFormat="1" ht="21.75" customHeight="1">
      <c r="A132" s="39"/>
      <c r="B132" s="40"/>
      <c r="C132" s="265" t="s">
        <v>152</v>
      </c>
      <c r="D132" s="265" t="s">
        <v>201</v>
      </c>
      <c r="E132" s="266" t="s">
        <v>905</v>
      </c>
      <c r="F132" s="267" t="s">
        <v>906</v>
      </c>
      <c r="G132" s="268" t="s">
        <v>307</v>
      </c>
      <c r="H132" s="269">
        <v>3</v>
      </c>
      <c r="I132" s="270"/>
      <c r="J132" s="271">
        <f>ROUND(I132*H132,2)</f>
        <v>0</v>
      </c>
      <c r="K132" s="267" t="s">
        <v>33</v>
      </c>
      <c r="L132" s="272"/>
      <c r="M132" s="273" t="s">
        <v>1</v>
      </c>
      <c r="N132" s="274" t="s">
        <v>39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234</v>
      </c>
      <c r="AT132" s="230" t="s">
        <v>201</v>
      </c>
      <c r="AU132" s="230" t="s">
        <v>84</v>
      </c>
      <c r="AY132" s="18" t="s">
        <v>146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82</v>
      </c>
      <c r="BK132" s="231">
        <f>ROUND(I132*H132,2)</f>
        <v>0</v>
      </c>
      <c r="BL132" s="18" t="s">
        <v>190</v>
      </c>
      <c r="BM132" s="230" t="s">
        <v>170</v>
      </c>
    </row>
    <row r="133" s="2" customFormat="1" ht="24.15" customHeight="1">
      <c r="A133" s="39"/>
      <c r="B133" s="40"/>
      <c r="C133" s="219" t="s">
        <v>173</v>
      </c>
      <c r="D133" s="219" t="s">
        <v>148</v>
      </c>
      <c r="E133" s="220" t="s">
        <v>907</v>
      </c>
      <c r="F133" s="221" t="s">
        <v>908</v>
      </c>
      <c r="G133" s="222" t="s">
        <v>307</v>
      </c>
      <c r="H133" s="223">
        <v>1</v>
      </c>
      <c r="I133" s="224"/>
      <c r="J133" s="225">
        <f>ROUND(I133*H133,2)</f>
        <v>0</v>
      </c>
      <c r="K133" s="221" t="s">
        <v>33</v>
      </c>
      <c r="L133" s="45"/>
      <c r="M133" s="226" t="s">
        <v>1</v>
      </c>
      <c r="N133" s="227" t="s">
        <v>39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190</v>
      </c>
      <c r="AT133" s="230" t="s">
        <v>148</v>
      </c>
      <c r="AU133" s="230" t="s">
        <v>84</v>
      </c>
      <c r="AY133" s="18" t="s">
        <v>146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82</v>
      </c>
      <c r="BK133" s="231">
        <f>ROUND(I133*H133,2)</f>
        <v>0</v>
      </c>
      <c r="BL133" s="18" t="s">
        <v>190</v>
      </c>
      <c r="BM133" s="230" t="s">
        <v>176</v>
      </c>
    </row>
    <row r="134" s="14" customFormat="1">
      <c r="A134" s="14"/>
      <c r="B134" s="243"/>
      <c r="C134" s="244"/>
      <c r="D134" s="234" t="s">
        <v>156</v>
      </c>
      <c r="E134" s="245" t="s">
        <v>1</v>
      </c>
      <c r="F134" s="246" t="s">
        <v>909</v>
      </c>
      <c r="G134" s="244"/>
      <c r="H134" s="247">
        <v>1</v>
      </c>
      <c r="I134" s="248"/>
      <c r="J134" s="244"/>
      <c r="K134" s="244"/>
      <c r="L134" s="249"/>
      <c r="M134" s="250"/>
      <c r="N134" s="251"/>
      <c r="O134" s="251"/>
      <c r="P134" s="251"/>
      <c r="Q134" s="251"/>
      <c r="R134" s="251"/>
      <c r="S134" s="251"/>
      <c r="T134" s="25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3" t="s">
        <v>156</v>
      </c>
      <c r="AU134" s="253" t="s">
        <v>84</v>
      </c>
      <c r="AV134" s="14" t="s">
        <v>84</v>
      </c>
      <c r="AW134" s="14" t="s">
        <v>30</v>
      </c>
      <c r="AX134" s="14" t="s">
        <v>74</v>
      </c>
      <c r="AY134" s="253" t="s">
        <v>146</v>
      </c>
    </row>
    <row r="135" s="15" customFormat="1">
      <c r="A135" s="15"/>
      <c r="B135" s="254"/>
      <c r="C135" s="255"/>
      <c r="D135" s="234" t="s">
        <v>156</v>
      </c>
      <c r="E135" s="256" t="s">
        <v>1</v>
      </c>
      <c r="F135" s="257" t="s">
        <v>160</v>
      </c>
      <c r="G135" s="255"/>
      <c r="H135" s="258">
        <v>1</v>
      </c>
      <c r="I135" s="259"/>
      <c r="J135" s="255"/>
      <c r="K135" s="255"/>
      <c r="L135" s="260"/>
      <c r="M135" s="261"/>
      <c r="N135" s="262"/>
      <c r="O135" s="262"/>
      <c r="P135" s="262"/>
      <c r="Q135" s="262"/>
      <c r="R135" s="262"/>
      <c r="S135" s="262"/>
      <c r="T135" s="263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4" t="s">
        <v>156</v>
      </c>
      <c r="AU135" s="264" t="s">
        <v>84</v>
      </c>
      <c r="AV135" s="15" t="s">
        <v>152</v>
      </c>
      <c r="AW135" s="15" t="s">
        <v>30</v>
      </c>
      <c r="AX135" s="15" t="s">
        <v>82</v>
      </c>
      <c r="AY135" s="264" t="s">
        <v>146</v>
      </c>
    </row>
    <row r="136" s="2" customFormat="1" ht="33" customHeight="1">
      <c r="A136" s="39"/>
      <c r="B136" s="40"/>
      <c r="C136" s="265" t="s">
        <v>164</v>
      </c>
      <c r="D136" s="265" t="s">
        <v>201</v>
      </c>
      <c r="E136" s="266" t="s">
        <v>910</v>
      </c>
      <c r="F136" s="267" t="s">
        <v>911</v>
      </c>
      <c r="G136" s="268" t="s">
        <v>307</v>
      </c>
      <c r="H136" s="269">
        <v>1</v>
      </c>
      <c r="I136" s="270"/>
      <c r="J136" s="271">
        <f>ROUND(I136*H136,2)</f>
        <v>0</v>
      </c>
      <c r="K136" s="267" t="s">
        <v>1</v>
      </c>
      <c r="L136" s="272"/>
      <c r="M136" s="273" t="s">
        <v>1</v>
      </c>
      <c r="N136" s="274" t="s">
        <v>39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234</v>
      </c>
      <c r="AT136" s="230" t="s">
        <v>201</v>
      </c>
      <c r="AU136" s="230" t="s">
        <v>84</v>
      </c>
      <c r="AY136" s="18" t="s">
        <v>146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82</v>
      </c>
      <c r="BK136" s="231">
        <f>ROUND(I136*H136,2)</f>
        <v>0</v>
      </c>
      <c r="BL136" s="18" t="s">
        <v>190</v>
      </c>
      <c r="BM136" s="230" t="s">
        <v>180</v>
      </c>
    </row>
    <row r="137" s="2" customFormat="1" ht="37.8" customHeight="1">
      <c r="A137" s="39"/>
      <c r="B137" s="40"/>
      <c r="C137" s="219" t="s">
        <v>182</v>
      </c>
      <c r="D137" s="219" t="s">
        <v>148</v>
      </c>
      <c r="E137" s="220" t="s">
        <v>912</v>
      </c>
      <c r="F137" s="221" t="s">
        <v>913</v>
      </c>
      <c r="G137" s="222" t="s">
        <v>151</v>
      </c>
      <c r="H137" s="223">
        <v>6</v>
      </c>
      <c r="I137" s="224"/>
      <c r="J137" s="225">
        <f>ROUND(I137*H137,2)</f>
        <v>0</v>
      </c>
      <c r="K137" s="221" t="s">
        <v>33</v>
      </c>
      <c r="L137" s="45"/>
      <c r="M137" s="226" t="s">
        <v>1</v>
      </c>
      <c r="N137" s="227" t="s">
        <v>39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190</v>
      </c>
      <c r="AT137" s="230" t="s">
        <v>148</v>
      </c>
      <c r="AU137" s="230" t="s">
        <v>84</v>
      </c>
      <c r="AY137" s="18" t="s">
        <v>146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82</v>
      </c>
      <c r="BK137" s="231">
        <f>ROUND(I137*H137,2)</f>
        <v>0</v>
      </c>
      <c r="BL137" s="18" t="s">
        <v>190</v>
      </c>
      <c r="BM137" s="230" t="s">
        <v>186</v>
      </c>
    </row>
    <row r="138" s="2" customFormat="1" ht="37.8" customHeight="1">
      <c r="A138" s="39"/>
      <c r="B138" s="40"/>
      <c r="C138" s="219" t="s">
        <v>170</v>
      </c>
      <c r="D138" s="219" t="s">
        <v>148</v>
      </c>
      <c r="E138" s="220" t="s">
        <v>914</v>
      </c>
      <c r="F138" s="221" t="s">
        <v>915</v>
      </c>
      <c r="G138" s="222" t="s">
        <v>151</v>
      </c>
      <c r="H138" s="223">
        <v>32</v>
      </c>
      <c r="I138" s="224"/>
      <c r="J138" s="225">
        <f>ROUND(I138*H138,2)</f>
        <v>0</v>
      </c>
      <c r="K138" s="221" t="s">
        <v>33</v>
      </c>
      <c r="L138" s="45"/>
      <c r="M138" s="226" t="s">
        <v>1</v>
      </c>
      <c r="N138" s="227" t="s">
        <v>39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190</v>
      </c>
      <c r="AT138" s="230" t="s">
        <v>148</v>
      </c>
      <c r="AU138" s="230" t="s">
        <v>84</v>
      </c>
      <c r="AY138" s="18" t="s">
        <v>146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82</v>
      </c>
      <c r="BK138" s="231">
        <f>ROUND(I138*H138,2)</f>
        <v>0</v>
      </c>
      <c r="BL138" s="18" t="s">
        <v>190</v>
      </c>
      <c r="BM138" s="230" t="s">
        <v>190</v>
      </c>
    </row>
    <row r="139" s="2" customFormat="1" ht="24.15" customHeight="1">
      <c r="A139" s="39"/>
      <c r="B139" s="40"/>
      <c r="C139" s="219" t="s">
        <v>194</v>
      </c>
      <c r="D139" s="219" t="s">
        <v>148</v>
      </c>
      <c r="E139" s="220" t="s">
        <v>916</v>
      </c>
      <c r="F139" s="221" t="s">
        <v>917</v>
      </c>
      <c r="G139" s="222" t="s">
        <v>307</v>
      </c>
      <c r="H139" s="223">
        <v>5</v>
      </c>
      <c r="I139" s="224"/>
      <c r="J139" s="225">
        <f>ROUND(I139*H139,2)</f>
        <v>0</v>
      </c>
      <c r="K139" s="221" t="s">
        <v>33</v>
      </c>
      <c r="L139" s="45"/>
      <c r="M139" s="226" t="s">
        <v>1</v>
      </c>
      <c r="N139" s="227" t="s">
        <v>39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190</v>
      </c>
      <c r="AT139" s="230" t="s">
        <v>148</v>
      </c>
      <c r="AU139" s="230" t="s">
        <v>84</v>
      </c>
      <c r="AY139" s="18" t="s">
        <v>146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82</v>
      </c>
      <c r="BK139" s="231">
        <f>ROUND(I139*H139,2)</f>
        <v>0</v>
      </c>
      <c r="BL139" s="18" t="s">
        <v>190</v>
      </c>
      <c r="BM139" s="230" t="s">
        <v>198</v>
      </c>
    </row>
    <row r="140" s="14" customFormat="1">
      <c r="A140" s="14"/>
      <c r="B140" s="243"/>
      <c r="C140" s="244"/>
      <c r="D140" s="234" t="s">
        <v>156</v>
      </c>
      <c r="E140" s="245" t="s">
        <v>1</v>
      </c>
      <c r="F140" s="246" t="s">
        <v>918</v>
      </c>
      <c r="G140" s="244"/>
      <c r="H140" s="247">
        <v>5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3" t="s">
        <v>156</v>
      </c>
      <c r="AU140" s="253" t="s">
        <v>84</v>
      </c>
      <c r="AV140" s="14" t="s">
        <v>84</v>
      </c>
      <c r="AW140" s="14" t="s">
        <v>30</v>
      </c>
      <c r="AX140" s="14" t="s">
        <v>74</v>
      </c>
      <c r="AY140" s="253" t="s">
        <v>146</v>
      </c>
    </row>
    <row r="141" s="15" customFormat="1">
      <c r="A141" s="15"/>
      <c r="B141" s="254"/>
      <c r="C141" s="255"/>
      <c r="D141" s="234" t="s">
        <v>156</v>
      </c>
      <c r="E141" s="256" t="s">
        <v>1</v>
      </c>
      <c r="F141" s="257" t="s">
        <v>160</v>
      </c>
      <c r="G141" s="255"/>
      <c r="H141" s="258">
        <v>5</v>
      </c>
      <c r="I141" s="259"/>
      <c r="J141" s="255"/>
      <c r="K141" s="255"/>
      <c r="L141" s="260"/>
      <c r="M141" s="261"/>
      <c r="N141" s="262"/>
      <c r="O141" s="262"/>
      <c r="P141" s="262"/>
      <c r="Q141" s="262"/>
      <c r="R141" s="262"/>
      <c r="S141" s="262"/>
      <c r="T141" s="263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4" t="s">
        <v>156</v>
      </c>
      <c r="AU141" s="264" t="s">
        <v>84</v>
      </c>
      <c r="AV141" s="15" t="s">
        <v>152</v>
      </c>
      <c r="AW141" s="15" t="s">
        <v>30</v>
      </c>
      <c r="AX141" s="15" t="s">
        <v>82</v>
      </c>
      <c r="AY141" s="264" t="s">
        <v>146</v>
      </c>
    </row>
    <row r="142" s="2" customFormat="1" ht="16.5" customHeight="1">
      <c r="A142" s="39"/>
      <c r="B142" s="40"/>
      <c r="C142" s="265" t="s">
        <v>176</v>
      </c>
      <c r="D142" s="265" t="s">
        <v>201</v>
      </c>
      <c r="E142" s="266" t="s">
        <v>919</v>
      </c>
      <c r="F142" s="267" t="s">
        <v>920</v>
      </c>
      <c r="G142" s="268" t="s">
        <v>307</v>
      </c>
      <c r="H142" s="269">
        <v>1</v>
      </c>
      <c r="I142" s="270"/>
      <c r="J142" s="271">
        <f>ROUND(I142*H142,2)</f>
        <v>0</v>
      </c>
      <c r="K142" s="267" t="s">
        <v>33</v>
      </c>
      <c r="L142" s="272"/>
      <c r="M142" s="273" t="s">
        <v>1</v>
      </c>
      <c r="N142" s="274" t="s">
        <v>39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234</v>
      </c>
      <c r="AT142" s="230" t="s">
        <v>201</v>
      </c>
      <c r="AU142" s="230" t="s">
        <v>84</v>
      </c>
      <c r="AY142" s="18" t="s">
        <v>146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82</v>
      </c>
      <c r="BK142" s="231">
        <f>ROUND(I142*H142,2)</f>
        <v>0</v>
      </c>
      <c r="BL142" s="18" t="s">
        <v>190</v>
      </c>
      <c r="BM142" s="230" t="s">
        <v>204</v>
      </c>
    </row>
    <row r="143" s="2" customFormat="1" ht="16.5" customHeight="1">
      <c r="A143" s="39"/>
      <c r="B143" s="40"/>
      <c r="C143" s="265" t="s">
        <v>206</v>
      </c>
      <c r="D143" s="265" t="s">
        <v>201</v>
      </c>
      <c r="E143" s="266" t="s">
        <v>921</v>
      </c>
      <c r="F143" s="267" t="s">
        <v>922</v>
      </c>
      <c r="G143" s="268" t="s">
        <v>307</v>
      </c>
      <c r="H143" s="269">
        <v>2</v>
      </c>
      <c r="I143" s="270"/>
      <c r="J143" s="271">
        <f>ROUND(I143*H143,2)</f>
        <v>0</v>
      </c>
      <c r="K143" s="267" t="s">
        <v>33</v>
      </c>
      <c r="L143" s="272"/>
      <c r="M143" s="273" t="s">
        <v>1</v>
      </c>
      <c r="N143" s="274" t="s">
        <v>39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234</v>
      </c>
      <c r="AT143" s="230" t="s">
        <v>201</v>
      </c>
      <c r="AU143" s="230" t="s">
        <v>84</v>
      </c>
      <c r="AY143" s="18" t="s">
        <v>146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82</v>
      </c>
      <c r="BK143" s="231">
        <f>ROUND(I143*H143,2)</f>
        <v>0</v>
      </c>
      <c r="BL143" s="18" t="s">
        <v>190</v>
      </c>
      <c r="BM143" s="230" t="s">
        <v>209</v>
      </c>
    </row>
    <row r="144" s="2" customFormat="1" ht="16.5" customHeight="1">
      <c r="A144" s="39"/>
      <c r="B144" s="40"/>
      <c r="C144" s="265" t="s">
        <v>180</v>
      </c>
      <c r="D144" s="265" t="s">
        <v>201</v>
      </c>
      <c r="E144" s="266" t="s">
        <v>923</v>
      </c>
      <c r="F144" s="267" t="s">
        <v>924</v>
      </c>
      <c r="G144" s="268" t="s">
        <v>307</v>
      </c>
      <c r="H144" s="269">
        <v>2</v>
      </c>
      <c r="I144" s="270"/>
      <c r="J144" s="271">
        <f>ROUND(I144*H144,2)</f>
        <v>0</v>
      </c>
      <c r="K144" s="267" t="s">
        <v>33</v>
      </c>
      <c r="L144" s="272"/>
      <c r="M144" s="273" t="s">
        <v>1</v>
      </c>
      <c r="N144" s="274" t="s">
        <v>39</v>
      </c>
      <c r="O144" s="92"/>
      <c r="P144" s="228">
        <f>O144*H144</f>
        <v>0</v>
      </c>
      <c r="Q144" s="228">
        <v>0.00089999999999999998</v>
      </c>
      <c r="R144" s="228">
        <f>Q144*H144</f>
        <v>0.0018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448</v>
      </c>
      <c r="AT144" s="230" t="s">
        <v>201</v>
      </c>
      <c r="AU144" s="230" t="s">
        <v>84</v>
      </c>
      <c r="AY144" s="18" t="s">
        <v>146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82</v>
      </c>
      <c r="BK144" s="231">
        <f>ROUND(I144*H144,2)</f>
        <v>0</v>
      </c>
      <c r="BL144" s="18" t="s">
        <v>448</v>
      </c>
      <c r="BM144" s="230" t="s">
        <v>925</v>
      </c>
    </row>
    <row r="145" s="2" customFormat="1" ht="37.8" customHeight="1">
      <c r="A145" s="39"/>
      <c r="B145" s="40"/>
      <c r="C145" s="219" t="s">
        <v>215</v>
      </c>
      <c r="D145" s="219" t="s">
        <v>148</v>
      </c>
      <c r="E145" s="220" t="s">
        <v>926</v>
      </c>
      <c r="F145" s="221" t="s">
        <v>927</v>
      </c>
      <c r="G145" s="222" t="s">
        <v>307</v>
      </c>
      <c r="H145" s="223">
        <v>3</v>
      </c>
      <c r="I145" s="224"/>
      <c r="J145" s="225">
        <f>ROUND(I145*H145,2)</f>
        <v>0</v>
      </c>
      <c r="K145" s="221" t="s">
        <v>33</v>
      </c>
      <c r="L145" s="45"/>
      <c r="M145" s="226" t="s">
        <v>1</v>
      </c>
      <c r="N145" s="227" t="s">
        <v>39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190</v>
      </c>
      <c r="AT145" s="230" t="s">
        <v>148</v>
      </c>
      <c r="AU145" s="230" t="s">
        <v>84</v>
      </c>
      <c r="AY145" s="18" t="s">
        <v>146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82</v>
      </c>
      <c r="BK145" s="231">
        <f>ROUND(I145*H145,2)</f>
        <v>0</v>
      </c>
      <c r="BL145" s="18" t="s">
        <v>190</v>
      </c>
      <c r="BM145" s="230" t="s">
        <v>213</v>
      </c>
    </row>
    <row r="146" s="2" customFormat="1" ht="24.15" customHeight="1">
      <c r="A146" s="39"/>
      <c r="B146" s="40"/>
      <c r="C146" s="265" t="s">
        <v>186</v>
      </c>
      <c r="D146" s="265" t="s">
        <v>201</v>
      </c>
      <c r="E146" s="266" t="s">
        <v>928</v>
      </c>
      <c r="F146" s="267" t="s">
        <v>929</v>
      </c>
      <c r="G146" s="268" t="s">
        <v>307</v>
      </c>
      <c r="H146" s="269">
        <v>1</v>
      </c>
      <c r="I146" s="270"/>
      <c r="J146" s="271">
        <f>ROUND(I146*H146,2)</f>
        <v>0</v>
      </c>
      <c r="K146" s="267" t="s">
        <v>33</v>
      </c>
      <c r="L146" s="272"/>
      <c r="M146" s="273" t="s">
        <v>1</v>
      </c>
      <c r="N146" s="274" t="s">
        <v>39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234</v>
      </c>
      <c r="AT146" s="230" t="s">
        <v>201</v>
      </c>
      <c r="AU146" s="230" t="s">
        <v>84</v>
      </c>
      <c r="AY146" s="18" t="s">
        <v>146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82</v>
      </c>
      <c r="BK146" s="231">
        <f>ROUND(I146*H146,2)</f>
        <v>0</v>
      </c>
      <c r="BL146" s="18" t="s">
        <v>190</v>
      </c>
      <c r="BM146" s="230" t="s">
        <v>219</v>
      </c>
    </row>
    <row r="147" s="2" customFormat="1" ht="24.15" customHeight="1">
      <c r="A147" s="39"/>
      <c r="B147" s="40"/>
      <c r="C147" s="265" t="s">
        <v>8</v>
      </c>
      <c r="D147" s="265" t="s">
        <v>201</v>
      </c>
      <c r="E147" s="266" t="s">
        <v>930</v>
      </c>
      <c r="F147" s="267" t="s">
        <v>931</v>
      </c>
      <c r="G147" s="268" t="s">
        <v>307</v>
      </c>
      <c r="H147" s="269">
        <v>1</v>
      </c>
      <c r="I147" s="270"/>
      <c r="J147" s="271">
        <f>ROUND(I147*H147,2)</f>
        <v>0</v>
      </c>
      <c r="K147" s="267" t="s">
        <v>1</v>
      </c>
      <c r="L147" s="272"/>
      <c r="M147" s="273" t="s">
        <v>1</v>
      </c>
      <c r="N147" s="274" t="s">
        <v>39</v>
      </c>
      <c r="O147" s="92"/>
      <c r="P147" s="228">
        <f>O147*H147</f>
        <v>0</v>
      </c>
      <c r="Q147" s="228">
        <v>0.00069999999999999999</v>
      </c>
      <c r="R147" s="228">
        <f>Q147*H147</f>
        <v>0.00069999999999999999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448</v>
      </c>
      <c r="AT147" s="230" t="s">
        <v>201</v>
      </c>
      <c r="AU147" s="230" t="s">
        <v>84</v>
      </c>
      <c r="AY147" s="18" t="s">
        <v>146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82</v>
      </c>
      <c r="BK147" s="231">
        <f>ROUND(I147*H147,2)</f>
        <v>0</v>
      </c>
      <c r="BL147" s="18" t="s">
        <v>448</v>
      </c>
      <c r="BM147" s="230" t="s">
        <v>932</v>
      </c>
    </row>
    <row r="148" s="2" customFormat="1" ht="24.15" customHeight="1">
      <c r="A148" s="39"/>
      <c r="B148" s="40"/>
      <c r="C148" s="265" t="s">
        <v>190</v>
      </c>
      <c r="D148" s="265" t="s">
        <v>201</v>
      </c>
      <c r="E148" s="266" t="s">
        <v>933</v>
      </c>
      <c r="F148" s="267" t="s">
        <v>934</v>
      </c>
      <c r="G148" s="268" t="s">
        <v>307</v>
      </c>
      <c r="H148" s="269">
        <v>1</v>
      </c>
      <c r="I148" s="270"/>
      <c r="J148" s="271">
        <f>ROUND(I148*H148,2)</f>
        <v>0</v>
      </c>
      <c r="K148" s="267" t="s">
        <v>33</v>
      </c>
      <c r="L148" s="272"/>
      <c r="M148" s="273" t="s">
        <v>1</v>
      </c>
      <c r="N148" s="274" t="s">
        <v>39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234</v>
      </c>
      <c r="AT148" s="230" t="s">
        <v>201</v>
      </c>
      <c r="AU148" s="230" t="s">
        <v>84</v>
      </c>
      <c r="AY148" s="18" t="s">
        <v>146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82</v>
      </c>
      <c r="BK148" s="231">
        <f>ROUND(I148*H148,2)</f>
        <v>0</v>
      </c>
      <c r="BL148" s="18" t="s">
        <v>190</v>
      </c>
      <c r="BM148" s="230" t="s">
        <v>224</v>
      </c>
    </row>
    <row r="149" s="2" customFormat="1" ht="37.8" customHeight="1">
      <c r="A149" s="39"/>
      <c r="B149" s="40"/>
      <c r="C149" s="219" t="s">
        <v>236</v>
      </c>
      <c r="D149" s="219" t="s">
        <v>148</v>
      </c>
      <c r="E149" s="220" t="s">
        <v>935</v>
      </c>
      <c r="F149" s="221" t="s">
        <v>936</v>
      </c>
      <c r="G149" s="222" t="s">
        <v>307</v>
      </c>
      <c r="H149" s="223">
        <v>1</v>
      </c>
      <c r="I149" s="224"/>
      <c r="J149" s="225">
        <f>ROUND(I149*H149,2)</f>
        <v>0</v>
      </c>
      <c r="K149" s="221" t="s">
        <v>33</v>
      </c>
      <c r="L149" s="45"/>
      <c r="M149" s="226" t="s">
        <v>1</v>
      </c>
      <c r="N149" s="227" t="s">
        <v>39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190</v>
      </c>
      <c r="AT149" s="230" t="s">
        <v>148</v>
      </c>
      <c r="AU149" s="230" t="s">
        <v>84</v>
      </c>
      <c r="AY149" s="18" t="s">
        <v>146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82</v>
      </c>
      <c r="BK149" s="231">
        <f>ROUND(I149*H149,2)</f>
        <v>0</v>
      </c>
      <c r="BL149" s="18" t="s">
        <v>190</v>
      </c>
      <c r="BM149" s="230" t="s">
        <v>229</v>
      </c>
    </row>
    <row r="150" s="2" customFormat="1" ht="16.5" customHeight="1">
      <c r="A150" s="39"/>
      <c r="B150" s="40"/>
      <c r="C150" s="265" t="s">
        <v>198</v>
      </c>
      <c r="D150" s="265" t="s">
        <v>201</v>
      </c>
      <c r="E150" s="266" t="s">
        <v>937</v>
      </c>
      <c r="F150" s="267" t="s">
        <v>938</v>
      </c>
      <c r="G150" s="268" t="s">
        <v>307</v>
      </c>
      <c r="H150" s="269">
        <v>1</v>
      </c>
      <c r="I150" s="270"/>
      <c r="J150" s="271">
        <f>ROUND(I150*H150,2)</f>
        <v>0</v>
      </c>
      <c r="K150" s="267" t="s">
        <v>33</v>
      </c>
      <c r="L150" s="272"/>
      <c r="M150" s="273" t="s">
        <v>1</v>
      </c>
      <c r="N150" s="274" t="s">
        <v>39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234</v>
      </c>
      <c r="AT150" s="230" t="s">
        <v>201</v>
      </c>
      <c r="AU150" s="230" t="s">
        <v>84</v>
      </c>
      <c r="AY150" s="18" t="s">
        <v>146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82</v>
      </c>
      <c r="BK150" s="231">
        <f>ROUND(I150*H150,2)</f>
        <v>0</v>
      </c>
      <c r="BL150" s="18" t="s">
        <v>190</v>
      </c>
      <c r="BM150" s="230" t="s">
        <v>234</v>
      </c>
    </row>
    <row r="151" s="2" customFormat="1" ht="33" customHeight="1">
      <c r="A151" s="39"/>
      <c r="B151" s="40"/>
      <c r="C151" s="219" t="s">
        <v>244</v>
      </c>
      <c r="D151" s="219" t="s">
        <v>148</v>
      </c>
      <c r="E151" s="220" t="s">
        <v>939</v>
      </c>
      <c r="F151" s="221" t="s">
        <v>940</v>
      </c>
      <c r="G151" s="222" t="s">
        <v>307</v>
      </c>
      <c r="H151" s="223">
        <v>2</v>
      </c>
      <c r="I151" s="224"/>
      <c r="J151" s="225">
        <f>ROUND(I151*H151,2)</f>
        <v>0</v>
      </c>
      <c r="K151" s="221" t="s">
        <v>33</v>
      </c>
      <c r="L151" s="45"/>
      <c r="M151" s="226" t="s">
        <v>1</v>
      </c>
      <c r="N151" s="227" t="s">
        <v>39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190</v>
      </c>
      <c r="AT151" s="230" t="s">
        <v>148</v>
      </c>
      <c r="AU151" s="230" t="s">
        <v>84</v>
      </c>
      <c r="AY151" s="18" t="s">
        <v>146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82</v>
      </c>
      <c r="BK151" s="231">
        <f>ROUND(I151*H151,2)</f>
        <v>0</v>
      </c>
      <c r="BL151" s="18" t="s">
        <v>190</v>
      </c>
      <c r="BM151" s="230" t="s">
        <v>239</v>
      </c>
    </row>
    <row r="152" s="2" customFormat="1" ht="16.5" customHeight="1">
      <c r="A152" s="39"/>
      <c r="B152" s="40"/>
      <c r="C152" s="265" t="s">
        <v>204</v>
      </c>
      <c r="D152" s="265" t="s">
        <v>201</v>
      </c>
      <c r="E152" s="266" t="s">
        <v>941</v>
      </c>
      <c r="F152" s="267" t="s">
        <v>942</v>
      </c>
      <c r="G152" s="268" t="s">
        <v>307</v>
      </c>
      <c r="H152" s="269">
        <v>2</v>
      </c>
      <c r="I152" s="270"/>
      <c r="J152" s="271">
        <f>ROUND(I152*H152,2)</f>
        <v>0</v>
      </c>
      <c r="K152" s="267" t="s">
        <v>33</v>
      </c>
      <c r="L152" s="272"/>
      <c r="M152" s="273" t="s">
        <v>1</v>
      </c>
      <c r="N152" s="274" t="s">
        <v>39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234</v>
      </c>
      <c r="AT152" s="230" t="s">
        <v>201</v>
      </c>
      <c r="AU152" s="230" t="s">
        <v>84</v>
      </c>
      <c r="AY152" s="18" t="s">
        <v>146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82</v>
      </c>
      <c r="BK152" s="231">
        <f>ROUND(I152*H152,2)</f>
        <v>0</v>
      </c>
      <c r="BL152" s="18" t="s">
        <v>190</v>
      </c>
      <c r="BM152" s="230" t="s">
        <v>243</v>
      </c>
    </row>
    <row r="153" s="2" customFormat="1" ht="16.5" customHeight="1">
      <c r="A153" s="39"/>
      <c r="B153" s="40"/>
      <c r="C153" s="265" t="s">
        <v>7</v>
      </c>
      <c r="D153" s="265" t="s">
        <v>201</v>
      </c>
      <c r="E153" s="266" t="s">
        <v>943</v>
      </c>
      <c r="F153" s="267" t="s">
        <v>944</v>
      </c>
      <c r="G153" s="268" t="s">
        <v>307</v>
      </c>
      <c r="H153" s="269">
        <v>2</v>
      </c>
      <c r="I153" s="270"/>
      <c r="J153" s="271">
        <f>ROUND(I153*H153,2)</f>
        <v>0</v>
      </c>
      <c r="K153" s="267" t="s">
        <v>33</v>
      </c>
      <c r="L153" s="272"/>
      <c r="M153" s="273" t="s">
        <v>1</v>
      </c>
      <c r="N153" s="274" t="s">
        <v>39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234</v>
      </c>
      <c r="AT153" s="230" t="s">
        <v>201</v>
      </c>
      <c r="AU153" s="230" t="s">
        <v>84</v>
      </c>
      <c r="AY153" s="18" t="s">
        <v>146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82</v>
      </c>
      <c r="BK153" s="231">
        <f>ROUND(I153*H153,2)</f>
        <v>0</v>
      </c>
      <c r="BL153" s="18" t="s">
        <v>190</v>
      </c>
      <c r="BM153" s="230" t="s">
        <v>247</v>
      </c>
    </row>
    <row r="154" s="2" customFormat="1" ht="33" customHeight="1">
      <c r="A154" s="39"/>
      <c r="B154" s="40"/>
      <c r="C154" s="219" t="s">
        <v>209</v>
      </c>
      <c r="D154" s="219" t="s">
        <v>148</v>
      </c>
      <c r="E154" s="220" t="s">
        <v>945</v>
      </c>
      <c r="F154" s="221" t="s">
        <v>946</v>
      </c>
      <c r="G154" s="222" t="s">
        <v>151</v>
      </c>
      <c r="H154" s="223">
        <v>6</v>
      </c>
      <c r="I154" s="224"/>
      <c r="J154" s="225">
        <f>ROUND(I154*H154,2)</f>
        <v>0</v>
      </c>
      <c r="K154" s="221" t="s">
        <v>33</v>
      </c>
      <c r="L154" s="45"/>
      <c r="M154" s="226" t="s">
        <v>1</v>
      </c>
      <c r="N154" s="227" t="s">
        <v>39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190</v>
      </c>
      <c r="AT154" s="230" t="s">
        <v>148</v>
      </c>
      <c r="AU154" s="230" t="s">
        <v>84</v>
      </c>
      <c r="AY154" s="18" t="s">
        <v>146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82</v>
      </c>
      <c r="BK154" s="231">
        <f>ROUND(I154*H154,2)</f>
        <v>0</v>
      </c>
      <c r="BL154" s="18" t="s">
        <v>190</v>
      </c>
      <c r="BM154" s="230" t="s">
        <v>250</v>
      </c>
    </row>
    <row r="155" s="2" customFormat="1" ht="33" customHeight="1">
      <c r="A155" s="39"/>
      <c r="B155" s="40"/>
      <c r="C155" s="219" t="s">
        <v>264</v>
      </c>
      <c r="D155" s="219" t="s">
        <v>148</v>
      </c>
      <c r="E155" s="220" t="s">
        <v>947</v>
      </c>
      <c r="F155" s="221" t="s">
        <v>948</v>
      </c>
      <c r="G155" s="222" t="s">
        <v>151</v>
      </c>
      <c r="H155" s="223">
        <v>32</v>
      </c>
      <c r="I155" s="224"/>
      <c r="J155" s="225">
        <f>ROUND(I155*H155,2)</f>
        <v>0</v>
      </c>
      <c r="K155" s="221" t="s">
        <v>33</v>
      </c>
      <c r="L155" s="45"/>
      <c r="M155" s="226" t="s">
        <v>1</v>
      </c>
      <c r="N155" s="227" t="s">
        <v>39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190</v>
      </c>
      <c r="AT155" s="230" t="s">
        <v>148</v>
      </c>
      <c r="AU155" s="230" t="s">
        <v>84</v>
      </c>
      <c r="AY155" s="18" t="s">
        <v>146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82</v>
      </c>
      <c r="BK155" s="231">
        <f>ROUND(I155*H155,2)</f>
        <v>0</v>
      </c>
      <c r="BL155" s="18" t="s">
        <v>190</v>
      </c>
      <c r="BM155" s="230" t="s">
        <v>256</v>
      </c>
    </row>
    <row r="156" s="2" customFormat="1" ht="24.15" customHeight="1">
      <c r="A156" s="39"/>
      <c r="B156" s="40"/>
      <c r="C156" s="219" t="s">
        <v>213</v>
      </c>
      <c r="D156" s="219" t="s">
        <v>148</v>
      </c>
      <c r="E156" s="220" t="s">
        <v>949</v>
      </c>
      <c r="F156" s="221" t="s">
        <v>950</v>
      </c>
      <c r="G156" s="222" t="s">
        <v>307</v>
      </c>
      <c r="H156" s="223">
        <v>5</v>
      </c>
      <c r="I156" s="224"/>
      <c r="J156" s="225">
        <f>ROUND(I156*H156,2)</f>
        <v>0</v>
      </c>
      <c r="K156" s="221" t="s">
        <v>33</v>
      </c>
      <c r="L156" s="45"/>
      <c r="M156" s="226" t="s">
        <v>1</v>
      </c>
      <c r="N156" s="227" t="s">
        <v>39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190</v>
      </c>
      <c r="AT156" s="230" t="s">
        <v>148</v>
      </c>
      <c r="AU156" s="230" t="s">
        <v>84</v>
      </c>
      <c r="AY156" s="18" t="s">
        <v>146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82</v>
      </c>
      <c r="BK156" s="231">
        <f>ROUND(I156*H156,2)</f>
        <v>0</v>
      </c>
      <c r="BL156" s="18" t="s">
        <v>190</v>
      </c>
      <c r="BM156" s="230" t="s">
        <v>260</v>
      </c>
    </row>
    <row r="157" s="14" customFormat="1">
      <c r="A157" s="14"/>
      <c r="B157" s="243"/>
      <c r="C157" s="244"/>
      <c r="D157" s="234" t="s">
        <v>156</v>
      </c>
      <c r="E157" s="245" t="s">
        <v>1</v>
      </c>
      <c r="F157" s="246" t="s">
        <v>951</v>
      </c>
      <c r="G157" s="244"/>
      <c r="H157" s="247">
        <v>5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156</v>
      </c>
      <c r="AU157" s="253" t="s">
        <v>84</v>
      </c>
      <c r="AV157" s="14" t="s">
        <v>84</v>
      </c>
      <c r="AW157" s="14" t="s">
        <v>30</v>
      </c>
      <c r="AX157" s="14" t="s">
        <v>74</v>
      </c>
      <c r="AY157" s="253" t="s">
        <v>146</v>
      </c>
    </row>
    <row r="158" s="15" customFormat="1">
      <c r="A158" s="15"/>
      <c r="B158" s="254"/>
      <c r="C158" s="255"/>
      <c r="D158" s="234" t="s">
        <v>156</v>
      </c>
      <c r="E158" s="256" t="s">
        <v>1</v>
      </c>
      <c r="F158" s="257" t="s">
        <v>160</v>
      </c>
      <c r="G158" s="255"/>
      <c r="H158" s="258">
        <v>5</v>
      </c>
      <c r="I158" s="259"/>
      <c r="J158" s="255"/>
      <c r="K158" s="255"/>
      <c r="L158" s="260"/>
      <c r="M158" s="261"/>
      <c r="N158" s="262"/>
      <c r="O158" s="262"/>
      <c r="P158" s="262"/>
      <c r="Q158" s="262"/>
      <c r="R158" s="262"/>
      <c r="S158" s="262"/>
      <c r="T158" s="263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4" t="s">
        <v>156</v>
      </c>
      <c r="AU158" s="264" t="s">
        <v>84</v>
      </c>
      <c r="AV158" s="15" t="s">
        <v>152</v>
      </c>
      <c r="AW158" s="15" t="s">
        <v>30</v>
      </c>
      <c r="AX158" s="15" t="s">
        <v>82</v>
      </c>
      <c r="AY158" s="264" t="s">
        <v>146</v>
      </c>
    </row>
    <row r="159" s="2" customFormat="1" ht="24.15" customHeight="1">
      <c r="A159" s="39"/>
      <c r="B159" s="40"/>
      <c r="C159" s="219" t="s">
        <v>273</v>
      </c>
      <c r="D159" s="219" t="s">
        <v>148</v>
      </c>
      <c r="E159" s="220" t="s">
        <v>952</v>
      </c>
      <c r="F159" s="221" t="s">
        <v>953</v>
      </c>
      <c r="G159" s="222" t="s">
        <v>513</v>
      </c>
      <c r="H159" s="223">
        <v>8</v>
      </c>
      <c r="I159" s="224"/>
      <c r="J159" s="225">
        <f>ROUND(I159*H159,2)</f>
        <v>0</v>
      </c>
      <c r="K159" s="221" t="s">
        <v>33</v>
      </c>
      <c r="L159" s="45"/>
      <c r="M159" s="226" t="s">
        <v>1</v>
      </c>
      <c r="N159" s="227" t="s">
        <v>39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190</v>
      </c>
      <c r="AT159" s="230" t="s">
        <v>148</v>
      </c>
      <c r="AU159" s="230" t="s">
        <v>84</v>
      </c>
      <c r="AY159" s="18" t="s">
        <v>146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82</v>
      </c>
      <c r="BK159" s="231">
        <f>ROUND(I159*H159,2)</f>
        <v>0</v>
      </c>
      <c r="BL159" s="18" t="s">
        <v>190</v>
      </c>
      <c r="BM159" s="230" t="s">
        <v>267</v>
      </c>
    </row>
    <row r="160" s="14" customFormat="1">
      <c r="A160" s="14"/>
      <c r="B160" s="243"/>
      <c r="C160" s="244"/>
      <c r="D160" s="234" t="s">
        <v>156</v>
      </c>
      <c r="E160" s="245" t="s">
        <v>1</v>
      </c>
      <c r="F160" s="246" t="s">
        <v>954</v>
      </c>
      <c r="G160" s="244"/>
      <c r="H160" s="247">
        <v>8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3" t="s">
        <v>156</v>
      </c>
      <c r="AU160" s="253" t="s">
        <v>84</v>
      </c>
      <c r="AV160" s="14" t="s">
        <v>84</v>
      </c>
      <c r="AW160" s="14" t="s">
        <v>30</v>
      </c>
      <c r="AX160" s="14" t="s">
        <v>74</v>
      </c>
      <c r="AY160" s="253" t="s">
        <v>146</v>
      </c>
    </row>
    <row r="161" s="13" customFormat="1">
      <c r="A161" s="13"/>
      <c r="B161" s="232"/>
      <c r="C161" s="233"/>
      <c r="D161" s="234" t="s">
        <v>156</v>
      </c>
      <c r="E161" s="235" t="s">
        <v>1</v>
      </c>
      <c r="F161" s="236" t="s">
        <v>955</v>
      </c>
      <c r="G161" s="233"/>
      <c r="H161" s="235" t="s">
        <v>1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156</v>
      </c>
      <c r="AU161" s="242" t="s">
        <v>84</v>
      </c>
      <c r="AV161" s="13" t="s">
        <v>82</v>
      </c>
      <c r="AW161" s="13" t="s">
        <v>30</v>
      </c>
      <c r="AX161" s="13" t="s">
        <v>74</v>
      </c>
      <c r="AY161" s="242" t="s">
        <v>146</v>
      </c>
    </row>
    <row r="162" s="15" customFormat="1">
      <c r="A162" s="15"/>
      <c r="B162" s="254"/>
      <c r="C162" s="255"/>
      <c r="D162" s="234" t="s">
        <v>156</v>
      </c>
      <c r="E162" s="256" t="s">
        <v>1</v>
      </c>
      <c r="F162" s="257" t="s">
        <v>160</v>
      </c>
      <c r="G162" s="255"/>
      <c r="H162" s="258">
        <v>8</v>
      </c>
      <c r="I162" s="259"/>
      <c r="J162" s="255"/>
      <c r="K162" s="255"/>
      <c r="L162" s="260"/>
      <c r="M162" s="261"/>
      <c r="N162" s="262"/>
      <c r="O162" s="262"/>
      <c r="P162" s="262"/>
      <c r="Q162" s="262"/>
      <c r="R162" s="262"/>
      <c r="S162" s="262"/>
      <c r="T162" s="263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4" t="s">
        <v>156</v>
      </c>
      <c r="AU162" s="264" t="s">
        <v>84</v>
      </c>
      <c r="AV162" s="15" t="s">
        <v>152</v>
      </c>
      <c r="AW162" s="15" t="s">
        <v>30</v>
      </c>
      <c r="AX162" s="15" t="s">
        <v>82</v>
      </c>
      <c r="AY162" s="264" t="s">
        <v>146</v>
      </c>
    </row>
    <row r="163" s="2" customFormat="1" ht="16.5" customHeight="1">
      <c r="A163" s="39"/>
      <c r="B163" s="40"/>
      <c r="C163" s="219" t="s">
        <v>219</v>
      </c>
      <c r="D163" s="219" t="s">
        <v>148</v>
      </c>
      <c r="E163" s="220" t="s">
        <v>956</v>
      </c>
      <c r="F163" s="221" t="s">
        <v>957</v>
      </c>
      <c r="G163" s="222" t="s">
        <v>509</v>
      </c>
      <c r="H163" s="223">
        <v>25</v>
      </c>
      <c r="I163" s="224"/>
      <c r="J163" s="225">
        <f>ROUND(I163*H163,2)</f>
        <v>0</v>
      </c>
      <c r="K163" s="221" t="s">
        <v>1</v>
      </c>
      <c r="L163" s="45"/>
      <c r="M163" s="226" t="s">
        <v>1</v>
      </c>
      <c r="N163" s="227" t="s">
        <v>39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190</v>
      </c>
      <c r="AT163" s="230" t="s">
        <v>148</v>
      </c>
      <c r="AU163" s="230" t="s">
        <v>84</v>
      </c>
      <c r="AY163" s="18" t="s">
        <v>146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82</v>
      </c>
      <c r="BK163" s="231">
        <f>ROUND(I163*H163,2)</f>
        <v>0</v>
      </c>
      <c r="BL163" s="18" t="s">
        <v>190</v>
      </c>
      <c r="BM163" s="230" t="s">
        <v>271</v>
      </c>
    </row>
    <row r="164" s="2" customFormat="1" ht="16.5" customHeight="1">
      <c r="A164" s="39"/>
      <c r="B164" s="40"/>
      <c r="C164" s="219" t="s">
        <v>281</v>
      </c>
      <c r="D164" s="219" t="s">
        <v>148</v>
      </c>
      <c r="E164" s="220" t="s">
        <v>958</v>
      </c>
      <c r="F164" s="221" t="s">
        <v>959</v>
      </c>
      <c r="G164" s="222" t="s">
        <v>509</v>
      </c>
      <c r="H164" s="223">
        <v>20</v>
      </c>
      <c r="I164" s="224"/>
      <c r="J164" s="225">
        <f>ROUND(I164*H164,2)</f>
        <v>0</v>
      </c>
      <c r="K164" s="221" t="s">
        <v>1</v>
      </c>
      <c r="L164" s="45"/>
      <c r="M164" s="226" t="s">
        <v>1</v>
      </c>
      <c r="N164" s="227" t="s">
        <v>39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190</v>
      </c>
      <c r="AT164" s="230" t="s">
        <v>148</v>
      </c>
      <c r="AU164" s="230" t="s">
        <v>84</v>
      </c>
      <c r="AY164" s="18" t="s">
        <v>146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82</v>
      </c>
      <c r="BK164" s="231">
        <f>ROUND(I164*H164,2)</f>
        <v>0</v>
      </c>
      <c r="BL164" s="18" t="s">
        <v>190</v>
      </c>
      <c r="BM164" s="230" t="s">
        <v>276</v>
      </c>
    </row>
    <row r="165" s="2" customFormat="1" ht="24.15" customHeight="1">
      <c r="A165" s="39"/>
      <c r="B165" s="40"/>
      <c r="C165" s="219" t="s">
        <v>224</v>
      </c>
      <c r="D165" s="219" t="s">
        <v>148</v>
      </c>
      <c r="E165" s="220" t="s">
        <v>960</v>
      </c>
      <c r="F165" s="221" t="s">
        <v>961</v>
      </c>
      <c r="G165" s="222" t="s">
        <v>185</v>
      </c>
      <c r="H165" s="223">
        <v>0.159</v>
      </c>
      <c r="I165" s="224"/>
      <c r="J165" s="225">
        <f>ROUND(I165*H165,2)</f>
        <v>0</v>
      </c>
      <c r="K165" s="221" t="s">
        <v>33</v>
      </c>
      <c r="L165" s="45"/>
      <c r="M165" s="226" t="s">
        <v>1</v>
      </c>
      <c r="N165" s="227" t="s">
        <v>39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190</v>
      </c>
      <c r="AT165" s="230" t="s">
        <v>148</v>
      </c>
      <c r="AU165" s="230" t="s">
        <v>84</v>
      </c>
      <c r="AY165" s="18" t="s">
        <v>146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82</v>
      </c>
      <c r="BK165" s="231">
        <f>ROUND(I165*H165,2)</f>
        <v>0</v>
      </c>
      <c r="BL165" s="18" t="s">
        <v>190</v>
      </c>
      <c r="BM165" s="230" t="s">
        <v>279</v>
      </c>
    </row>
    <row r="166" s="12" customFormat="1" ht="22.8" customHeight="1">
      <c r="A166" s="12"/>
      <c r="B166" s="203"/>
      <c r="C166" s="204"/>
      <c r="D166" s="205" t="s">
        <v>73</v>
      </c>
      <c r="E166" s="217" t="s">
        <v>962</v>
      </c>
      <c r="F166" s="217" t="s">
        <v>963</v>
      </c>
      <c r="G166" s="204"/>
      <c r="H166" s="204"/>
      <c r="I166" s="207"/>
      <c r="J166" s="218">
        <f>BK166</f>
        <v>0</v>
      </c>
      <c r="K166" s="204"/>
      <c r="L166" s="209"/>
      <c r="M166" s="210"/>
      <c r="N166" s="211"/>
      <c r="O166" s="211"/>
      <c r="P166" s="212">
        <f>SUM(P167:P192)</f>
        <v>0</v>
      </c>
      <c r="Q166" s="211"/>
      <c r="R166" s="212">
        <f>SUM(R167:R192)</f>
        <v>0</v>
      </c>
      <c r="S166" s="211"/>
      <c r="T166" s="213">
        <f>SUM(T167:T192)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4" t="s">
        <v>82</v>
      </c>
      <c r="AT166" s="215" t="s">
        <v>73</v>
      </c>
      <c r="AU166" s="215" t="s">
        <v>82</v>
      </c>
      <c r="AY166" s="214" t="s">
        <v>146</v>
      </c>
      <c r="BK166" s="216">
        <f>SUM(BK167:BK192)</f>
        <v>0</v>
      </c>
    </row>
    <row r="167" s="2" customFormat="1" ht="24.15" customHeight="1">
      <c r="A167" s="39"/>
      <c r="B167" s="40"/>
      <c r="C167" s="219" t="s">
        <v>290</v>
      </c>
      <c r="D167" s="219" t="s">
        <v>148</v>
      </c>
      <c r="E167" s="220" t="s">
        <v>964</v>
      </c>
      <c r="F167" s="221" t="s">
        <v>965</v>
      </c>
      <c r="G167" s="222" t="s">
        <v>307</v>
      </c>
      <c r="H167" s="223">
        <v>1</v>
      </c>
      <c r="I167" s="224"/>
      <c r="J167" s="225">
        <f>ROUND(I167*H167,2)</f>
        <v>0</v>
      </c>
      <c r="K167" s="221" t="s">
        <v>33</v>
      </c>
      <c r="L167" s="45"/>
      <c r="M167" s="226" t="s">
        <v>1</v>
      </c>
      <c r="N167" s="227" t="s">
        <v>39</v>
      </c>
      <c r="O167" s="92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152</v>
      </c>
      <c r="AT167" s="230" t="s">
        <v>148</v>
      </c>
      <c r="AU167" s="230" t="s">
        <v>84</v>
      </c>
      <c r="AY167" s="18" t="s">
        <v>146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82</v>
      </c>
      <c r="BK167" s="231">
        <f>ROUND(I167*H167,2)</f>
        <v>0</v>
      </c>
      <c r="BL167" s="18" t="s">
        <v>152</v>
      </c>
      <c r="BM167" s="230" t="s">
        <v>284</v>
      </c>
    </row>
    <row r="168" s="13" customFormat="1">
      <c r="A168" s="13"/>
      <c r="B168" s="232"/>
      <c r="C168" s="233"/>
      <c r="D168" s="234" t="s">
        <v>156</v>
      </c>
      <c r="E168" s="235" t="s">
        <v>1</v>
      </c>
      <c r="F168" s="236" t="s">
        <v>966</v>
      </c>
      <c r="G168" s="233"/>
      <c r="H168" s="235" t="s">
        <v>1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156</v>
      </c>
      <c r="AU168" s="242" t="s">
        <v>84</v>
      </c>
      <c r="AV168" s="13" t="s">
        <v>82</v>
      </c>
      <c r="AW168" s="13" t="s">
        <v>30</v>
      </c>
      <c r="AX168" s="13" t="s">
        <v>74</v>
      </c>
      <c r="AY168" s="242" t="s">
        <v>146</v>
      </c>
    </row>
    <row r="169" s="13" customFormat="1">
      <c r="A169" s="13"/>
      <c r="B169" s="232"/>
      <c r="C169" s="233"/>
      <c r="D169" s="234" t="s">
        <v>156</v>
      </c>
      <c r="E169" s="235" t="s">
        <v>1</v>
      </c>
      <c r="F169" s="236" t="s">
        <v>967</v>
      </c>
      <c r="G169" s="233"/>
      <c r="H169" s="235" t="s">
        <v>1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156</v>
      </c>
      <c r="AU169" s="242" t="s">
        <v>84</v>
      </c>
      <c r="AV169" s="13" t="s">
        <v>82</v>
      </c>
      <c r="AW169" s="13" t="s">
        <v>30</v>
      </c>
      <c r="AX169" s="13" t="s">
        <v>74</v>
      </c>
      <c r="AY169" s="242" t="s">
        <v>146</v>
      </c>
    </row>
    <row r="170" s="13" customFormat="1">
      <c r="A170" s="13"/>
      <c r="B170" s="232"/>
      <c r="C170" s="233"/>
      <c r="D170" s="234" t="s">
        <v>156</v>
      </c>
      <c r="E170" s="235" t="s">
        <v>1</v>
      </c>
      <c r="F170" s="236" t="s">
        <v>968</v>
      </c>
      <c r="G170" s="233"/>
      <c r="H170" s="235" t="s">
        <v>1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156</v>
      </c>
      <c r="AU170" s="242" t="s">
        <v>84</v>
      </c>
      <c r="AV170" s="13" t="s">
        <v>82</v>
      </c>
      <c r="AW170" s="13" t="s">
        <v>30</v>
      </c>
      <c r="AX170" s="13" t="s">
        <v>74</v>
      </c>
      <c r="AY170" s="242" t="s">
        <v>146</v>
      </c>
    </row>
    <row r="171" s="14" customFormat="1">
      <c r="A171" s="14"/>
      <c r="B171" s="243"/>
      <c r="C171" s="244"/>
      <c r="D171" s="234" t="s">
        <v>156</v>
      </c>
      <c r="E171" s="245" t="s">
        <v>1</v>
      </c>
      <c r="F171" s="246" t="s">
        <v>969</v>
      </c>
      <c r="G171" s="244"/>
      <c r="H171" s="247">
        <v>1</v>
      </c>
      <c r="I171" s="248"/>
      <c r="J171" s="244"/>
      <c r="K171" s="244"/>
      <c r="L171" s="249"/>
      <c r="M171" s="250"/>
      <c r="N171" s="251"/>
      <c r="O171" s="251"/>
      <c r="P171" s="251"/>
      <c r="Q171" s="251"/>
      <c r="R171" s="251"/>
      <c r="S171" s="251"/>
      <c r="T171" s="25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3" t="s">
        <v>156</v>
      </c>
      <c r="AU171" s="253" t="s">
        <v>84</v>
      </c>
      <c r="AV171" s="14" t="s">
        <v>84</v>
      </c>
      <c r="AW171" s="14" t="s">
        <v>30</v>
      </c>
      <c r="AX171" s="14" t="s">
        <v>74</v>
      </c>
      <c r="AY171" s="253" t="s">
        <v>146</v>
      </c>
    </row>
    <row r="172" s="15" customFormat="1">
      <c r="A172" s="15"/>
      <c r="B172" s="254"/>
      <c r="C172" s="255"/>
      <c r="D172" s="234" t="s">
        <v>156</v>
      </c>
      <c r="E172" s="256" t="s">
        <v>1</v>
      </c>
      <c r="F172" s="257" t="s">
        <v>160</v>
      </c>
      <c r="G172" s="255"/>
      <c r="H172" s="258">
        <v>1</v>
      </c>
      <c r="I172" s="259"/>
      <c r="J172" s="255"/>
      <c r="K172" s="255"/>
      <c r="L172" s="260"/>
      <c r="M172" s="261"/>
      <c r="N172" s="262"/>
      <c r="O172" s="262"/>
      <c r="P172" s="262"/>
      <c r="Q172" s="262"/>
      <c r="R172" s="262"/>
      <c r="S172" s="262"/>
      <c r="T172" s="263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4" t="s">
        <v>156</v>
      </c>
      <c r="AU172" s="264" t="s">
        <v>84</v>
      </c>
      <c r="AV172" s="15" t="s">
        <v>152</v>
      </c>
      <c r="AW172" s="15" t="s">
        <v>30</v>
      </c>
      <c r="AX172" s="15" t="s">
        <v>82</v>
      </c>
      <c r="AY172" s="264" t="s">
        <v>146</v>
      </c>
    </row>
    <row r="173" s="2" customFormat="1" ht="37.8" customHeight="1">
      <c r="A173" s="39"/>
      <c r="B173" s="40"/>
      <c r="C173" s="265" t="s">
        <v>229</v>
      </c>
      <c r="D173" s="265" t="s">
        <v>201</v>
      </c>
      <c r="E173" s="266" t="s">
        <v>970</v>
      </c>
      <c r="F173" s="267" t="s">
        <v>971</v>
      </c>
      <c r="G173" s="268" t="s">
        <v>307</v>
      </c>
      <c r="H173" s="269">
        <v>1</v>
      </c>
      <c r="I173" s="270"/>
      <c r="J173" s="271">
        <f>ROUND(I173*H173,2)</f>
        <v>0</v>
      </c>
      <c r="K173" s="267" t="s">
        <v>33</v>
      </c>
      <c r="L173" s="272"/>
      <c r="M173" s="273" t="s">
        <v>1</v>
      </c>
      <c r="N173" s="274" t="s">
        <v>39</v>
      </c>
      <c r="O173" s="92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170</v>
      </c>
      <c r="AT173" s="230" t="s">
        <v>201</v>
      </c>
      <c r="AU173" s="230" t="s">
        <v>84</v>
      </c>
      <c r="AY173" s="18" t="s">
        <v>146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82</v>
      </c>
      <c r="BK173" s="231">
        <f>ROUND(I173*H173,2)</f>
        <v>0</v>
      </c>
      <c r="BL173" s="18" t="s">
        <v>152</v>
      </c>
      <c r="BM173" s="230" t="s">
        <v>289</v>
      </c>
    </row>
    <row r="174" s="2" customFormat="1" ht="37.8" customHeight="1">
      <c r="A174" s="39"/>
      <c r="B174" s="40"/>
      <c r="C174" s="219" t="s">
        <v>299</v>
      </c>
      <c r="D174" s="219" t="s">
        <v>148</v>
      </c>
      <c r="E174" s="220" t="s">
        <v>972</v>
      </c>
      <c r="F174" s="221" t="s">
        <v>973</v>
      </c>
      <c r="G174" s="222" t="s">
        <v>307</v>
      </c>
      <c r="H174" s="223">
        <v>1</v>
      </c>
      <c r="I174" s="224"/>
      <c r="J174" s="225">
        <f>ROUND(I174*H174,2)</f>
        <v>0</v>
      </c>
      <c r="K174" s="221" t="s">
        <v>1</v>
      </c>
      <c r="L174" s="45"/>
      <c r="M174" s="226" t="s">
        <v>1</v>
      </c>
      <c r="N174" s="227" t="s">
        <v>39</v>
      </c>
      <c r="O174" s="92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152</v>
      </c>
      <c r="AT174" s="230" t="s">
        <v>148</v>
      </c>
      <c r="AU174" s="230" t="s">
        <v>84</v>
      </c>
      <c r="AY174" s="18" t="s">
        <v>146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82</v>
      </c>
      <c r="BK174" s="231">
        <f>ROUND(I174*H174,2)</f>
        <v>0</v>
      </c>
      <c r="BL174" s="18" t="s">
        <v>152</v>
      </c>
      <c r="BM174" s="230" t="s">
        <v>293</v>
      </c>
    </row>
    <row r="175" s="13" customFormat="1">
      <c r="A175" s="13"/>
      <c r="B175" s="232"/>
      <c r="C175" s="233"/>
      <c r="D175" s="234" t="s">
        <v>156</v>
      </c>
      <c r="E175" s="235" t="s">
        <v>1</v>
      </c>
      <c r="F175" s="236" t="s">
        <v>966</v>
      </c>
      <c r="G175" s="233"/>
      <c r="H175" s="235" t="s">
        <v>1</v>
      </c>
      <c r="I175" s="237"/>
      <c r="J175" s="233"/>
      <c r="K175" s="233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156</v>
      </c>
      <c r="AU175" s="242" t="s">
        <v>84</v>
      </c>
      <c r="AV175" s="13" t="s">
        <v>82</v>
      </c>
      <c r="AW175" s="13" t="s">
        <v>30</v>
      </c>
      <c r="AX175" s="13" t="s">
        <v>74</v>
      </c>
      <c r="AY175" s="242" t="s">
        <v>146</v>
      </c>
    </row>
    <row r="176" s="13" customFormat="1">
      <c r="A176" s="13"/>
      <c r="B176" s="232"/>
      <c r="C176" s="233"/>
      <c r="D176" s="234" t="s">
        <v>156</v>
      </c>
      <c r="E176" s="235" t="s">
        <v>1</v>
      </c>
      <c r="F176" s="236" t="s">
        <v>974</v>
      </c>
      <c r="G176" s="233"/>
      <c r="H176" s="235" t="s">
        <v>1</v>
      </c>
      <c r="I176" s="237"/>
      <c r="J176" s="233"/>
      <c r="K176" s="233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156</v>
      </c>
      <c r="AU176" s="242" t="s">
        <v>84</v>
      </c>
      <c r="AV176" s="13" t="s">
        <v>82</v>
      </c>
      <c r="AW176" s="13" t="s">
        <v>30</v>
      </c>
      <c r="AX176" s="13" t="s">
        <v>74</v>
      </c>
      <c r="AY176" s="242" t="s">
        <v>146</v>
      </c>
    </row>
    <row r="177" s="13" customFormat="1">
      <c r="A177" s="13"/>
      <c r="B177" s="232"/>
      <c r="C177" s="233"/>
      <c r="D177" s="234" t="s">
        <v>156</v>
      </c>
      <c r="E177" s="235" t="s">
        <v>1</v>
      </c>
      <c r="F177" s="236" t="s">
        <v>975</v>
      </c>
      <c r="G177" s="233"/>
      <c r="H177" s="235" t="s">
        <v>1</v>
      </c>
      <c r="I177" s="237"/>
      <c r="J177" s="233"/>
      <c r="K177" s="233"/>
      <c r="L177" s="238"/>
      <c r="M177" s="239"/>
      <c r="N177" s="240"/>
      <c r="O177" s="240"/>
      <c r="P177" s="240"/>
      <c r="Q177" s="240"/>
      <c r="R177" s="240"/>
      <c r="S177" s="240"/>
      <c r="T177" s="24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2" t="s">
        <v>156</v>
      </c>
      <c r="AU177" s="242" t="s">
        <v>84</v>
      </c>
      <c r="AV177" s="13" t="s">
        <v>82</v>
      </c>
      <c r="AW177" s="13" t="s">
        <v>30</v>
      </c>
      <c r="AX177" s="13" t="s">
        <v>74</v>
      </c>
      <c r="AY177" s="242" t="s">
        <v>146</v>
      </c>
    </row>
    <row r="178" s="14" customFormat="1">
      <c r="A178" s="14"/>
      <c r="B178" s="243"/>
      <c r="C178" s="244"/>
      <c r="D178" s="234" t="s">
        <v>156</v>
      </c>
      <c r="E178" s="245" t="s">
        <v>1</v>
      </c>
      <c r="F178" s="246" t="s">
        <v>969</v>
      </c>
      <c r="G178" s="244"/>
      <c r="H178" s="247">
        <v>1</v>
      </c>
      <c r="I178" s="248"/>
      <c r="J178" s="244"/>
      <c r="K178" s="244"/>
      <c r="L178" s="249"/>
      <c r="M178" s="250"/>
      <c r="N178" s="251"/>
      <c r="O178" s="251"/>
      <c r="P178" s="251"/>
      <c r="Q178" s="251"/>
      <c r="R178" s="251"/>
      <c r="S178" s="251"/>
      <c r="T178" s="25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3" t="s">
        <v>156</v>
      </c>
      <c r="AU178" s="253" t="s">
        <v>84</v>
      </c>
      <c r="AV178" s="14" t="s">
        <v>84</v>
      </c>
      <c r="AW178" s="14" t="s">
        <v>30</v>
      </c>
      <c r="AX178" s="14" t="s">
        <v>74</v>
      </c>
      <c r="AY178" s="253" t="s">
        <v>146</v>
      </c>
    </row>
    <row r="179" s="15" customFormat="1">
      <c r="A179" s="15"/>
      <c r="B179" s="254"/>
      <c r="C179" s="255"/>
      <c r="D179" s="234" t="s">
        <v>156</v>
      </c>
      <c r="E179" s="256" t="s">
        <v>1</v>
      </c>
      <c r="F179" s="257" t="s">
        <v>160</v>
      </c>
      <c r="G179" s="255"/>
      <c r="H179" s="258">
        <v>1</v>
      </c>
      <c r="I179" s="259"/>
      <c r="J179" s="255"/>
      <c r="K179" s="255"/>
      <c r="L179" s="260"/>
      <c r="M179" s="261"/>
      <c r="N179" s="262"/>
      <c r="O179" s="262"/>
      <c r="P179" s="262"/>
      <c r="Q179" s="262"/>
      <c r="R179" s="262"/>
      <c r="S179" s="262"/>
      <c r="T179" s="263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4" t="s">
        <v>156</v>
      </c>
      <c r="AU179" s="264" t="s">
        <v>84</v>
      </c>
      <c r="AV179" s="15" t="s">
        <v>152</v>
      </c>
      <c r="AW179" s="15" t="s">
        <v>30</v>
      </c>
      <c r="AX179" s="15" t="s">
        <v>82</v>
      </c>
      <c r="AY179" s="264" t="s">
        <v>146</v>
      </c>
    </row>
    <row r="180" s="2" customFormat="1" ht="24.15" customHeight="1">
      <c r="A180" s="39"/>
      <c r="B180" s="40"/>
      <c r="C180" s="219" t="s">
        <v>234</v>
      </c>
      <c r="D180" s="219" t="s">
        <v>148</v>
      </c>
      <c r="E180" s="220" t="s">
        <v>976</v>
      </c>
      <c r="F180" s="221" t="s">
        <v>977</v>
      </c>
      <c r="G180" s="222" t="s">
        <v>307</v>
      </c>
      <c r="H180" s="223">
        <v>2</v>
      </c>
      <c r="I180" s="224"/>
      <c r="J180" s="225">
        <f>ROUND(I180*H180,2)</f>
        <v>0</v>
      </c>
      <c r="K180" s="221" t="s">
        <v>33</v>
      </c>
      <c r="L180" s="45"/>
      <c r="M180" s="226" t="s">
        <v>1</v>
      </c>
      <c r="N180" s="227" t="s">
        <v>39</v>
      </c>
      <c r="O180" s="92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152</v>
      </c>
      <c r="AT180" s="230" t="s">
        <v>148</v>
      </c>
      <c r="AU180" s="230" t="s">
        <v>84</v>
      </c>
      <c r="AY180" s="18" t="s">
        <v>146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82</v>
      </c>
      <c r="BK180" s="231">
        <f>ROUND(I180*H180,2)</f>
        <v>0</v>
      </c>
      <c r="BL180" s="18" t="s">
        <v>152</v>
      </c>
      <c r="BM180" s="230" t="s">
        <v>297</v>
      </c>
    </row>
    <row r="181" s="2" customFormat="1" ht="16.5" customHeight="1">
      <c r="A181" s="39"/>
      <c r="B181" s="40"/>
      <c r="C181" s="265" t="s">
        <v>309</v>
      </c>
      <c r="D181" s="265" t="s">
        <v>201</v>
      </c>
      <c r="E181" s="266" t="s">
        <v>978</v>
      </c>
      <c r="F181" s="267" t="s">
        <v>979</v>
      </c>
      <c r="G181" s="268" t="s">
        <v>307</v>
      </c>
      <c r="H181" s="269">
        <v>1</v>
      </c>
      <c r="I181" s="270"/>
      <c r="J181" s="271">
        <f>ROUND(I181*H181,2)</f>
        <v>0</v>
      </c>
      <c r="K181" s="267" t="s">
        <v>1</v>
      </c>
      <c r="L181" s="272"/>
      <c r="M181" s="273" t="s">
        <v>1</v>
      </c>
      <c r="N181" s="274" t="s">
        <v>39</v>
      </c>
      <c r="O181" s="92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170</v>
      </c>
      <c r="AT181" s="230" t="s">
        <v>201</v>
      </c>
      <c r="AU181" s="230" t="s">
        <v>84</v>
      </c>
      <c r="AY181" s="18" t="s">
        <v>146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82</v>
      </c>
      <c r="BK181" s="231">
        <f>ROUND(I181*H181,2)</f>
        <v>0</v>
      </c>
      <c r="BL181" s="18" t="s">
        <v>152</v>
      </c>
      <c r="BM181" s="230" t="s">
        <v>302</v>
      </c>
    </row>
    <row r="182" s="13" customFormat="1">
      <c r="A182" s="13"/>
      <c r="B182" s="232"/>
      <c r="C182" s="233"/>
      <c r="D182" s="234" t="s">
        <v>156</v>
      </c>
      <c r="E182" s="235" t="s">
        <v>1</v>
      </c>
      <c r="F182" s="236" t="s">
        <v>980</v>
      </c>
      <c r="G182" s="233"/>
      <c r="H182" s="235" t="s">
        <v>1</v>
      </c>
      <c r="I182" s="237"/>
      <c r="J182" s="233"/>
      <c r="K182" s="233"/>
      <c r="L182" s="238"/>
      <c r="M182" s="239"/>
      <c r="N182" s="240"/>
      <c r="O182" s="240"/>
      <c r="P182" s="240"/>
      <c r="Q182" s="240"/>
      <c r="R182" s="240"/>
      <c r="S182" s="240"/>
      <c r="T182" s="24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2" t="s">
        <v>156</v>
      </c>
      <c r="AU182" s="242" t="s">
        <v>84</v>
      </c>
      <c r="AV182" s="13" t="s">
        <v>82</v>
      </c>
      <c r="AW182" s="13" t="s">
        <v>30</v>
      </c>
      <c r="AX182" s="13" t="s">
        <v>74</v>
      </c>
      <c r="AY182" s="242" t="s">
        <v>146</v>
      </c>
    </row>
    <row r="183" s="13" customFormat="1">
      <c r="A183" s="13"/>
      <c r="B183" s="232"/>
      <c r="C183" s="233"/>
      <c r="D183" s="234" t="s">
        <v>156</v>
      </c>
      <c r="E183" s="235" t="s">
        <v>1</v>
      </c>
      <c r="F183" s="236" t="s">
        <v>975</v>
      </c>
      <c r="G183" s="233"/>
      <c r="H183" s="235" t="s">
        <v>1</v>
      </c>
      <c r="I183" s="237"/>
      <c r="J183" s="233"/>
      <c r="K183" s="233"/>
      <c r="L183" s="238"/>
      <c r="M183" s="239"/>
      <c r="N183" s="240"/>
      <c r="O183" s="240"/>
      <c r="P183" s="240"/>
      <c r="Q183" s="240"/>
      <c r="R183" s="240"/>
      <c r="S183" s="240"/>
      <c r="T183" s="24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2" t="s">
        <v>156</v>
      </c>
      <c r="AU183" s="242" t="s">
        <v>84</v>
      </c>
      <c r="AV183" s="13" t="s">
        <v>82</v>
      </c>
      <c r="AW183" s="13" t="s">
        <v>30</v>
      </c>
      <c r="AX183" s="13" t="s">
        <v>74</v>
      </c>
      <c r="AY183" s="242" t="s">
        <v>146</v>
      </c>
    </row>
    <row r="184" s="14" customFormat="1">
      <c r="A184" s="14"/>
      <c r="B184" s="243"/>
      <c r="C184" s="244"/>
      <c r="D184" s="234" t="s">
        <v>156</v>
      </c>
      <c r="E184" s="245" t="s">
        <v>1</v>
      </c>
      <c r="F184" s="246" t="s">
        <v>969</v>
      </c>
      <c r="G184" s="244"/>
      <c r="H184" s="247">
        <v>1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3" t="s">
        <v>156</v>
      </c>
      <c r="AU184" s="253" t="s">
        <v>84</v>
      </c>
      <c r="AV184" s="14" t="s">
        <v>84</v>
      </c>
      <c r="AW184" s="14" t="s">
        <v>30</v>
      </c>
      <c r="AX184" s="14" t="s">
        <v>74</v>
      </c>
      <c r="AY184" s="253" t="s">
        <v>146</v>
      </c>
    </row>
    <row r="185" s="15" customFormat="1">
      <c r="A185" s="15"/>
      <c r="B185" s="254"/>
      <c r="C185" s="255"/>
      <c r="D185" s="234" t="s">
        <v>156</v>
      </c>
      <c r="E185" s="256" t="s">
        <v>1</v>
      </c>
      <c r="F185" s="257" t="s">
        <v>160</v>
      </c>
      <c r="G185" s="255"/>
      <c r="H185" s="258">
        <v>1</v>
      </c>
      <c r="I185" s="259"/>
      <c r="J185" s="255"/>
      <c r="K185" s="255"/>
      <c r="L185" s="260"/>
      <c r="M185" s="261"/>
      <c r="N185" s="262"/>
      <c r="O185" s="262"/>
      <c r="P185" s="262"/>
      <c r="Q185" s="262"/>
      <c r="R185" s="262"/>
      <c r="S185" s="262"/>
      <c r="T185" s="263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4" t="s">
        <v>156</v>
      </c>
      <c r="AU185" s="264" t="s">
        <v>84</v>
      </c>
      <c r="AV185" s="15" t="s">
        <v>152</v>
      </c>
      <c r="AW185" s="15" t="s">
        <v>30</v>
      </c>
      <c r="AX185" s="15" t="s">
        <v>82</v>
      </c>
      <c r="AY185" s="264" t="s">
        <v>146</v>
      </c>
    </row>
    <row r="186" s="2" customFormat="1" ht="24.15" customHeight="1">
      <c r="A186" s="39"/>
      <c r="B186" s="40"/>
      <c r="C186" s="219" t="s">
        <v>239</v>
      </c>
      <c r="D186" s="219" t="s">
        <v>148</v>
      </c>
      <c r="E186" s="220" t="s">
        <v>981</v>
      </c>
      <c r="F186" s="221" t="s">
        <v>982</v>
      </c>
      <c r="G186" s="222" t="s">
        <v>307</v>
      </c>
      <c r="H186" s="223">
        <v>1</v>
      </c>
      <c r="I186" s="224"/>
      <c r="J186" s="225">
        <f>ROUND(I186*H186,2)</f>
        <v>0</v>
      </c>
      <c r="K186" s="221" t="s">
        <v>33</v>
      </c>
      <c r="L186" s="45"/>
      <c r="M186" s="226" t="s">
        <v>1</v>
      </c>
      <c r="N186" s="227" t="s">
        <v>39</v>
      </c>
      <c r="O186" s="92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0" t="s">
        <v>152</v>
      </c>
      <c r="AT186" s="230" t="s">
        <v>148</v>
      </c>
      <c r="AU186" s="230" t="s">
        <v>84</v>
      </c>
      <c r="AY186" s="18" t="s">
        <v>146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8" t="s">
        <v>82</v>
      </c>
      <c r="BK186" s="231">
        <f>ROUND(I186*H186,2)</f>
        <v>0</v>
      </c>
      <c r="BL186" s="18" t="s">
        <v>152</v>
      </c>
      <c r="BM186" s="230" t="s">
        <v>308</v>
      </c>
    </row>
    <row r="187" s="14" customFormat="1">
      <c r="A187" s="14"/>
      <c r="B187" s="243"/>
      <c r="C187" s="244"/>
      <c r="D187" s="234" t="s">
        <v>156</v>
      </c>
      <c r="E187" s="245" t="s">
        <v>1</v>
      </c>
      <c r="F187" s="246" t="s">
        <v>983</v>
      </c>
      <c r="G187" s="244"/>
      <c r="H187" s="247">
        <v>1</v>
      </c>
      <c r="I187" s="248"/>
      <c r="J187" s="244"/>
      <c r="K187" s="244"/>
      <c r="L187" s="249"/>
      <c r="M187" s="250"/>
      <c r="N187" s="251"/>
      <c r="O187" s="251"/>
      <c r="P187" s="251"/>
      <c r="Q187" s="251"/>
      <c r="R187" s="251"/>
      <c r="S187" s="251"/>
      <c r="T187" s="25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3" t="s">
        <v>156</v>
      </c>
      <c r="AU187" s="253" t="s">
        <v>84</v>
      </c>
      <c r="AV187" s="14" t="s">
        <v>84</v>
      </c>
      <c r="AW187" s="14" t="s">
        <v>30</v>
      </c>
      <c r="AX187" s="14" t="s">
        <v>74</v>
      </c>
      <c r="AY187" s="253" t="s">
        <v>146</v>
      </c>
    </row>
    <row r="188" s="15" customFormat="1">
      <c r="A188" s="15"/>
      <c r="B188" s="254"/>
      <c r="C188" s="255"/>
      <c r="D188" s="234" t="s">
        <v>156</v>
      </c>
      <c r="E188" s="256" t="s">
        <v>1</v>
      </c>
      <c r="F188" s="257" t="s">
        <v>160</v>
      </c>
      <c r="G188" s="255"/>
      <c r="H188" s="258">
        <v>1</v>
      </c>
      <c r="I188" s="259"/>
      <c r="J188" s="255"/>
      <c r="K188" s="255"/>
      <c r="L188" s="260"/>
      <c r="M188" s="261"/>
      <c r="N188" s="262"/>
      <c r="O188" s="262"/>
      <c r="P188" s="262"/>
      <c r="Q188" s="262"/>
      <c r="R188" s="262"/>
      <c r="S188" s="262"/>
      <c r="T188" s="263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64" t="s">
        <v>156</v>
      </c>
      <c r="AU188" s="264" t="s">
        <v>84</v>
      </c>
      <c r="AV188" s="15" t="s">
        <v>152</v>
      </c>
      <c r="AW188" s="15" t="s">
        <v>30</v>
      </c>
      <c r="AX188" s="15" t="s">
        <v>82</v>
      </c>
      <c r="AY188" s="264" t="s">
        <v>146</v>
      </c>
    </row>
    <row r="189" s="2" customFormat="1" ht="24.15" customHeight="1">
      <c r="A189" s="39"/>
      <c r="B189" s="40"/>
      <c r="C189" s="265" t="s">
        <v>316</v>
      </c>
      <c r="D189" s="265" t="s">
        <v>201</v>
      </c>
      <c r="E189" s="266" t="s">
        <v>984</v>
      </c>
      <c r="F189" s="267" t="s">
        <v>985</v>
      </c>
      <c r="G189" s="268" t="s">
        <v>307</v>
      </c>
      <c r="H189" s="269">
        <v>1</v>
      </c>
      <c r="I189" s="270"/>
      <c r="J189" s="271">
        <f>ROUND(I189*H189,2)</f>
        <v>0</v>
      </c>
      <c r="K189" s="267" t="s">
        <v>33</v>
      </c>
      <c r="L189" s="272"/>
      <c r="M189" s="273" t="s">
        <v>1</v>
      </c>
      <c r="N189" s="274" t="s">
        <v>39</v>
      </c>
      <c r="O189" s="92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170</v>
      </c>
      <c r="AT189" s="230" t="s">
        <v>201</v>
      </c>
      <c r="AU189" s="230" t="s">
        <v>84</v>
      </c>
      <c r="AY189" s="18" t="s">
        <v>146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82</v>
      </c>
      <c r="BK189" s="231">
        <f>ROUND(I189*H189,2)</f>
        <v>0</v>
      </c>
      <c r="BL189" s="18" t="s">
        <v>152</v>
      </c>
      <c r="BM189" s="230" t="s">
        <v>312</v>
      </c>
    </row>
    <row r="190" s="2" customFormat="1" ht="24.15" customHeight="1">
      <c r="A190" s="39"/>
      <c r="B190" s="40"/>
      <c r="C190" s="219" t="s">
        <v>243</v>
      </c>
      <c r="D190" s="219" t="s">
        <v>148</v>
      </c>
      <c r="E190" s="220" t="s">
        <v>986</v>
      </c>
      <c r="F190" s="221" t="s">
        <v>987</v>
      </c>
      <c r="G190" s="222" t="s">
        <v>307</v>
      </c>
      <c r="H190" s="223">
        <v>1</v>
      </c>
      <c r="I190" s="224"/>
      <c r="J190" s="225">
        <f>ROUND(I190*H190,2)</f>
        <v>0</v>
      </c>
      <c r="K190" s="221" t="s">
        <v>33</v>
      </c>
      <c r="L190" s="45"/>
      <c r="M190" s="226" t="s">
        <v>1</v>
      </c>
      <c r="N190" s="227" t="s">
        <v>39</v>
      </c>
      <c r="O190" s="92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152</v>
      </c>
      <c r="AT190" s="230" t="s">
        <v>148</v>
      </c>
      <c r="AU190" s="230" t="s">
        <v>84</v>
      </c>
      <c r="AY190" s="18" t="s">
        <v>146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8" t="s">
        <v>82</v>
      </c>
      <c r="BK190" s="231">
        <f>ROUND(I190*H190,2)</f>
        <v>0</v>
      </c>
      <c r="BL190" s="18" t="s">
        <v>152</v>
      </c>
      <c r="BM190" s="230" t="s">
        <v>315</v>
      </c>
    </row>
    <row r="191" s="2" customFormat="1" ht="21.75" customHeight="1">
      <c r="A191" s="39"/>
      <c r="B191" s="40"/>
      <c r="C191" s="265" t="s">
        <v>323</v>
      </c>
      <c r="D191" s="265" t="s">
        <v>201</v>
      </c>
      <c r="E191" s="266" t="s">
        <v>988</v>
      </c>
      <c r="F191" s="267" t="s">
        <v>989</v>
      </c>
      <c r="G191" s="268" t="s">
        <v>307</v>
      </c>
      <c r="H191" s="269">
        <v>1</v>
      </c>
      <c r="I191" s="270"/>
      <c r="J191" s="271">
        <f>ROUND(I191*H191,2)</f>
        <v>0</v>
      </c>
      <c r="K191" s="267" t="s">
        <v>33</v>
      </c>
      <c r="L191" s="272"/>
      <c r="M191" s="273" t="s">
        <v>1</v>
      </c>
      <c r="N191" s="274" t="s">
        <v>39</v>
      </c>
      <c r="O191" s="92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0" t="s">
        <v>170</v>
      </c>
      <c r="AT191" s="230" t="s">
        <v>201</v>
      </c>
      <c r="AU191" s="230" t="s">
        <v>84</v>
      </c>
      <c r="AY191" s="18" t="s">
        <v>146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8" t="s">
        <v>82</v>
      </c>
      <c r="BK191" s="231">
        <f>ROUND(I191*H191,2)</f>
        <v>0</v>
      </c>
      <c r="BL191" s="18" t="s">
        <v>152</v>
      </c>
      <c r="BM191" s="230" t="s">
        <v>319</v>
      </c>
    </row>
    <row r="192" s="2" customFormat="1" ht="24.15" customHeight="1">
      <c r="A192" s="39"/>
      <c r="B192" s="40"/>
      <c r="C192" s="219" t="s">
        <v>247</v>
      </c>
      <c r="D192" s="219" t="s">
        <v>148</v>
      </c>
      <c r="E192" s="220" t="s">
        <v>960</v>
      </c>
      <c r="F192" s="221" t="s">
        <v>961</v>
      </c>
      <c r="G192" s="222" t="s">
        <v>185</v>
      </c>
      <c r="H192" s="223">
        <v>0.159</v>
      </c>
      <c r="I192" s="224"/>
      <c r="J192" s="225">
        <f>ROUND(I192*H192,2)</f>
        <v>0</v>
      </c>
      <c r="K192" s="221" t="s">
        <v>33</v>
      </c>
      <c r="L192" s="45"/>
      <c r="M192" s="226" t="s">
        <v>1</v>
      </c>
      <c r="N192" s="227" t="s">
        <v>39</v>
      </c>
      <c r="O192" s="92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152</v>
      </c>
      <c r="AT192" s="230" t="s">
        <v>148</v>
      </c>
      <c r="AU192" s="230" t="s">
        <v>84</v>
      </c>
      <c r="AY192" s="18" t="s">
        <v>146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8" t="s">
        <v>82</v>
      </c>
      <c r="BK192" s="231">
        <f>ROUND(I192*H192,2)</f>
        <v>0</v>
      </c>
      <c r="BL192" s="18" t="s">
        <v>152</v>
      </c>
      <c r="BM192" s="230" t="s">
        <v>322</v>
      </c>
    </row>
    <row r="193" s="12" customFormat="1" ht="22.8" customHeight="1">
      <c r="A193" s="12"/>
      <c r="B193" s="203"/>
      <c r="C193" s="204"/>
      <c r="D193" s="205" t="s">
        <v>73</v>
      </c>
      <c r="E193" s="217" t="s">
        <v>990</v>
      </c>
      <c r="F193" s="217" t="s">
        <v>991</v>
      </c>
      <c r="G193" s="204"/>
      <c r="H193" s="204"/>
      <c r="I193" s="207"/>
      <c r="J193" s="218">
        <f>BK193</f>
        <v>0</v>
      </c>
      <c r="K193" s="204"/>
      <c r="L193" s="209"/>
      <c r="M193" s="210"/>
      <c r="N193" s="211"/>
      <c r="O193" s="211"/>
      <c r="P193" s="212">
        <f>SUM(P194:P219)</f>
        <v>0</v>
      </c>
      <c r="Q193" s="211"/>
      <c r="R193" s="212">
        <f>SUM(R194:R219)</f>
        <v>0</v>
      </c>
      <c r="S193" s="211"/>
      <c r="T193" s="213">
        <f>SUM(T194:T219)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4" t="s">
        <v>82</v>
      </c>
      <c r="AT193" s="215" t="s">
        <v>73</v>
      </c>
      <c r="AU193" s="215" t="s">
        <v>82</v>
      </c>
      <c r="AY193" s="214" t="s">
        <v>146</v>
      </c>
      <c r="BK193" s="216">
        <f>SUM(BK194:BK219)</f>
        <v>0</v>
      </c>
    </row>
    <row r="194" s="2" customFormat="1" ht="24.15" customHeight="1">
      <c r="A194" s="39"/>
      <c r="B194" s="40"/>
      <c r="C194" s="219" t="s">
        <v>330</v>
      </c>
      <c r="D194" s="219" t="s">
        <v>148</v>
      </c>
      <c r="E194" s="220" t="s">
        <v>964</v>
      </c>
      <c r="F194" s="221" t="s">
        <v>965</v>
      </c>
      <c r="G194" s="222" t="s">
        <v>307</v>
      </c>
      <c r="H194" s="223">
        <v>1</v>
      </c>
      <c r="I194" s="224"/>
      <c r="J194" s="225">
        <f>ROUND(I194*H194,2)</f>
        <v>0</v>
      </c>
      <c r="K194" s="221" t="s">
        <v>33</v>
      </c>
      <c r="L194" s="45"/>
      <c r="M194" s="226" t="s">
        <v>1</v>
      </c>
      <c r="N194" s="227" t="s">
        <v>39</v>
      </c>
      <c r="O194" s="92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152</v>
      </c>
      <c r="AT194" s="230" t="s">
        <v>148</v>
      </c>
      <c r="AU194" s="230" t="s">
        <v>84</v>
      </c>
      <c r="AY194" s="18" t="s">
        <v>146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82</v>
      </c>
      <c r="BK194" s="231">
        <f>ROUND(I194*H194,2)</f>
        <v>0</v>
      </c>
      <c r="BL194" s="18" t="s">
        <v>152</v>
      </c>
      <c r="BM194" s="230" t="s">
        <v>326</v>
      </c>
    </row>
    <row r="195" s="13" customFormat="1">
      <c r="A195" s="13"/>
      <c r="B195" s="232"/>
      <c r="C195" s="233"/>
      <c r="D195" s="234" t="s">
        <v>156</v>
      </c>
      <c r="E195" s="235" t="s">
        <v>1</v>
      </c>
      <c r="F195" s="236" t="s">
        <v>992</v>
      </c>
      <c r="G195" s="233"/>
      <c r="H195" s="235" t="s">
        <v>1</v>
      </c>
      <c r="I195" s="237"/>
      <c r="J195" s="233"/>
      <c r="K195" s="233"/>
      <c r="L195" s="238"/>
      <c r="M195" s="239"/>
      <c r="N195" s="240"/>
      <c r="O195" s="240"/>
      <c r="P195" s="240"/>
      <c r="Q195" s="240"/>
      <c r="R195" s="240"/>
      <c r="S195" s="240"/>
      <c r="T195" s="24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2" t="s">
        <v>156</v>
      </c>
      <c r="AU195" s="242" t="s">
        <v>84</v>
      </c>
      <c r="AV195" s="13" t="s">
        <v>82</v>
      </c>
      <c r="AW195" s="13" t="s">
        <v>30</v>
      </c>
      <c r="AX195" s="13" t="s">
        <v>74</v>
      </c>
      <c r="AY195" s="242" t="s">
        <v>146</v>
      </c>
    </row>
    <row r="196" s="13" customFormat="1">
      <c r="A196" s="13"/>
      <c r="B196" s="232"/>
      <c r="C196" s="233"/>
      <c r="D196" s="234" t="s">
        <v>156</v>
      </c>
      <c r="E196" s="235" t="s">
        <v>1</v>
      </c>
      <c r="F196" s="236" t="s">
        <v>993</v>
      </c>
      <c r="G196" s="233"/>
      <c r="H196" s="235" t="s">
        <v>1</v>
      </c>
      <c r="I196" s="237"/>
      <c r="J196" s="233"/>
      <c r="K196" s="233"/>
      <c r="L196" s="238"/>
      <c r="M196" s="239"/>
      <c r="N196" s="240"/>
      <c r="O196" s="240"/>
      <c r="P196" s="240"/>
      <c r="Q196" s="240"/>
      <c r="R196" s="240"/>
      <c r="S196" s="240"/>
      <c r="T196" s="24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2" t="s">
        <v>156</v>
      </c>
      <c r="AU196" s="242" t="s">
        <v>84</v>
      </c>
      <c r="AV196" s="13" t="s">
        <v>82</v>
      </c>
      <c r="AW196" s="13" t="s">
        <v>30</v>
      </c>
      <c r="AX196" s="13" t="s">
        <v>74</v>
      </c>
      <c r="AY196" s="242" t="s">
        <v>146</v>
      </c>
    </row>
    <row r="197" s="13" customFormat="1">
      <c r="A197" s="13"/>
      <c r="B197" s="232"/>
      <c r="C197" s="233"/>
      <c r="D197" s="234" t="s">
        <v>156</v>
      </c>
      <c r="E197" s="235" t="s">
        <v>1</v>
      </c>
      <c r="F197" s="236" t="s">
        <v>994</v>
      </c>
      <c r="G197" s="233"/>
      <c r="H197" s="235" t="s">
        <v>1</v>
      </c>
      <c r="I197" s="237"/>
      <c r="J197" s="233"/>
      <c r="K197" s="233"/>
      <c r="L197" s="238"/>
      <c r="M197" s="239"/>
      <c r="N197" s="240"/>
      <c r="O197" s="240"/>
      <c r="P197" s="240"/>
      <c r="Q197" s="240"/>
      <c r="R197" s="240"/>
      <c r="S197" s="240"/>
      <c r="T197" s="24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2" t="s">
        <v>156</v>
      </c>
      <c r="AU197" s="242" t="s">
        <v>84</v>
      </c>
      <c r="AV197" s="13" t="s">
        <v>82</v>
      </c>
      <c r="AW197" s="13" t="s">
        <v>30</v>
      </c>
      <c r="AX197" s="13" t="s">
        <v>74</v>
      </c>
      <c r="AY197" s="242" t="s">
        <v>146</v>
      </c>
    </row>
    <row r="198" s="14" customFormat="1">
      <c r="A198" s="14"/>
      <c r="B198" s="243"/>
      <c r="C198" s="244"/>
      <c r="D198" s="234" t="s">
        <v>156</v>
      </c>
      <c r="E198" s="245" t="s">
        <v>1</v>
      </c>
      <c r="F198" s="246" t="s">
        <v>969</v>
      </c>
      <c r="G198" s="244"/>
      <c r="H198" s="247">
        <v>1</v>
      </c>
      <c r="I198" s="248"/>
      <c r="J198" s="244"/>
      <c r="K198" s="244"/>
      <c r="L198" s="249"/>
      <c r="M198" s="250"/>
      <c r="N198" s="251"/>
      <c r="O198" s="251"/>
      <c r="P198" s="251"/>
      <c r="Q198" s="251"/>
      <c r="R198" s="251"/>
      <c r="S198" s="251"/>
      <c r="T198" s="25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3" t="s">
        <v>156</v>
      </c>
      <c r="AU198" s="253" t="s">
        <v>84</v>
      </c>
      <c r="AV198" s="14" t="s">
        <v>84</v>
      </c>
      <c r="AW198" s="14" t="s">
        <v>30</v>
      </c>
      <c r="AX198" s="14" t="s">
        <v>74</v>
      </c>
      <c r="AY198" s="253" t="s">
        <v>146</v>
      </c>
    </row>
    <row r="199" s="15" customFormat="1">
      <c r="A199" s="15"/>
      <c r="B199" s="254"/>
      <c r="C199" s="255"/>
      <c r="D199" s="234" t="s">
        <v>156</v>
      </c>
      <c r="E199" s="256" t="s">
        <v>1</v>
      </c>
      <c r="F199" s="257" t="s">
        <v>160</v>
      </c>
      <c r="G199" s="255"/>
      <c r="H199" s="258">
        <v>1</v>
      </c>
      <c r="I199" s="259"/>
      <c r="J199" s="255"/>
      <c r="K199" s="255"/>
      <c r="L199" s="260"/>
      <c r="M199" s="261"/>
      <c r="N199" s="262"/>
      <c r="O199" s="262"/>
      <c r="P199" s="262"/>
      <c r="Q199" s="262"/>
      <c r="R199" s="262"/>
      <c r="S199" s="262"/>
      <c r="T199" s="263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64" t="s">
        <v>156</v>
      </c>
      <c r="AU199" s="264" t="s">
        <v>84</v>
      </c>
      <c r="AV199" s="15" t="s">
        <v>152</v>
      </c>
      <c r="AW199" s="15" t="s">
        <v>30</v>
      </c>
      <c r="AX199" s="15" t="s">
        <v>82</v>
      </c>
      <c r="AY199" s="264" t="s">
        <v>146</v>
      </c>
    </row>
    <row r="200" s="2" customFormat="1" ht="37.8" customHeight="1">
      <c r="A200" s="39"/>
      <c r="B200" s="40"/>
      <c r="C200" s="265" t="s">
        <v>250</v>
      </c>
      <c r="D200" s="265" t="s">
        <v>201</v>
      </c>
      <c r="E200" s="266" t="s">
        <v>995</v>
      </c>
      <c r="F200" s="267" t="s">
        <v>996</v>
      </c>
      <c r="G200" s="268" t="s">
        <v>307</v>
      </c>
      <c r="H200" s="269">
        <v>1</v>
      </c>
      <c r="I200" s="270"/>
      <c r="J200" s="271">
        <f>ROUND(I200*H200,2)</f>
        <v>0</v>
      </c>
      <c r="K200" s="267" t="s">
        <v>33</v>
      </c>
      <c r="L200" s="272"/>
      <c r="M200" s="273" t="s">
        <v>1</v>
      </c>
      <c r="N200" s="274" t="s">
        <v>39</v>
      </c>
      <c r="O200" s="92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170</v>
      </c>
      <c r="AT200" s="230" t="s">
        <v>201</v>
      </c>
      <c r="AU200" s="230" t="s">
        <v>84</v>
      </c>
      <c r="AY200" s="18" t="s">
        <v>146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82</v>
      </c>
      <c r="BK200" s="231">
        <f>ROUND(I200*H200,2)</f>
        <v>0</v>
      </c>
      <c r="BL200" s="18" t="s">
        <v>152</v>
      </c>
      <c r="BM200" s="230" t="s">
        <v>329</v>
      </c>
    </row>
    <row r="201" s="2" customFormat="1" ht="37.8" customHeight="1">
      <c r="A201" s="39"/>
      <c r="B201" s="40"/>
      <c r="C201" s="219" t="s">
        <v>337</v>
      </c>
      <c r="D201" s="219" t="s">
        <v>148</v>
      </c>
      <c r="E201" s="220" t="s">
        <v>972</v>
      </c>
      <c r="F201" s="221" t="s">
        <v>973</v>
      </c>
      <c r="G201" s="222" t="s">
        <v>307</v>
      </c>
      <c r="H201" s="223">
        <v>1</v>
      </c>
      <c r="I201" s="224"/>
      <c r="J201" s="225">
        <f>ROUND(I201*H201,2)</f>
        <v>0</v>
      </c>
      <c r="K201" s="221" t="s">
        <v>1</v>
      </c>
      <c r="L201" s="45"/>
      <c r="M201" s="226" t="s">
        <v>1</v>
      </c>
      <c r="N201" s="227" t="s">
        <v>39</v>
      </c>
      <c r="O201" s="92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152</v>
      </c>
      <c r="AT201" s="230" t="s">
        <v>148</v>
      </c>
      <c r="AU201" s="230" t="s">
        <v>84</v>
      </c>
      <c r="AY201" s="18" t="s">
        <v>146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82</v>
      </c>
      <c r="BK201" s="231">
        <f>ROUND(I201*H201,2)</f>
        <v>0</v>
      </c>
      <c r="BL201" s="18" t="s">
        <v>152</v>
      </c>
      <c r="BM201" s="230" t="s">
        <v>333</v>
      </c>
    </row>
    <row r="202" s="13" customFormat="1">
      <c r="A202" s="13"/>
      <c r="B202" s="232"/>
      <c r="C202" s="233"/>
      <c r="D202" s="234" t="s">
        <v>156</v>
      </c>
      <c r="E202" s="235" t="s">
        <v>1</v>
      </c>
      <c r="F202" s="236" t="s">
        <v>992</v>
      </c>
      <c r="G202" s="233"/>
      <c r="H202" s="235" t="s">
        <v>1</v>
      </c>
      <c r="I202" s="237"/>
      <c r="J202" s="233"/>
      <c r="K202" s="233"/>
      <c r="L202" s="238"/>
      <c r="M202" s="239"/>
      <c r="N202" s="240"/>
      <c r="O202" s="240"/>
      <c r="P202" s="240"/>
      <c r="Q202" s="240"/>
      <c r="R202" s="240"/>
      <c r="S202" s="240"/>
      <c r="T202" s="24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2" t="s">
        <v>156</v>
      </c>
      <c r="AU202" s="242" t="s">
        <v>84</v>
      </c>
      <c r="AV202" s="13" t="s">
        <v>82</v>
      </c>
      <c r="AW202" s="13" t="s">
        <v>30</v>
      </c>
      <c r="AX202" s="13" t="s">
        <v>74</v>
      </c>
      <c r="AY202" s="242" t="s">
        <v>146</v>
      </c>
    </row>
    <row r="203" s="13" customFormat="1">
      <c r="A203" s="13"/>
      <c r="B203" s="232"/>
      <c r="C203" s="233"/>
      <c r="D203" s="234" t="s">
        <v>156</v>
      </c>
      <c r="E203" s="235" t="s">
        <v>1</v>
      </c>
      <c r="F203" s="236" t="s">
        <v>974</v>
      </c>
      <c r="G203" s="233"/>
      <c r="H203" s="235" t="s">
        <v>1</v>
      </c>
      <c r="I203" s="237"/>
      <c r="J203" s="233"/>
      <c r="K203" s="233"/>
      <c r="L203" s="238"/>
      <c r="M203" s="239"/>
      <c r="N203" s="240"/>
      <c r="O203" s="240"/>
      <c r="P203" s="240"/>
      <c r="Q203" s="240"/>
      <c r="R203" s="240"/>
      <c r="S203" s="240"/>
      <c r="T203" s="24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2" t="s">
        <v>156</v>
      </c>
      <c r="AU203" s="242" t="s">
        <v>84</v>
      </c>
      <c r="AV203" s="13" t="s">
        <v>82</v>
      </c>
      <c r="AW203" s="13" t="s">
        <v>30</v>
      </c>
      <c r="AX203" s="13" t="s">
        <v>74</v>
      </c>
      <c r="AY203" s="242" t="s">
        <v>146</v>
      </c>
    </row>
    <row r="204" s="13" customFormat="1">
      <c r="A204" s="13"/>
      <c r="B204" s="232"/>
      <c r="C204" s="233"/>
      <c r="D204" s="234" t="s">
        <v>156</v>
      </c>
      <c r="E204" s="235" t="s">
        <v>1</v>
      </c>
      <c r="F204" s="236" t="s">
        <v>997</v>
      </c>
      <c r="G204" s="233"/>
      <c r="H204" s="235" t="s">
        <v>1</v>
      </c>
      <c r="I204" s="237"/>
      <c r="J204" s="233"/>
      <c r="K204" s="233"/>
      <c r="L204" s="238"/>
      <c r="M204" s="239"/>
      <c r="N204" s="240"/>
      <c r="O204" s="240"/>
      <c r="P204" s="240"/>
      <c r="Q204" s="240"/>
      <c r="R204" s="240"/>
      <c r="S204" s="240"/>
      <c r="T204" s="24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2" t="s">
        <v>156</v>
      </c>
      <c r="AU204" s="242" t="s">
        <v>84</v>
      </c>
      <c r="AV204" s="13" t="s">
        <v>82</v>
      </c>
      <c r="AW204" s="13" t="s">
        <v>30</v>
      </c>
      <c r="AX204" s="13" t="s">
        <v>74</v>
      </c>
      <c r="AY204" s="242" t="s">
        <v>146</v>
      </c>
    </row>
    <row r="205" s="14" customFormat="1">
      <c r="A205" s="14"/>
      <c r="B205" s="243"/>
      <c r="C205" s="244"/>
      <c r="D205" s="234" t="s">
        <v>156</v>
      </c>
      <c r="E205" s="245" t="s">
        <v>1</v>
      </c>
      <c r="F205" s="246" t="s">
        <v>969</v>
      </c>
      <c r="G205" s="244"/>
      <c r="H205" s="247">
        <v>1</v>
      </c>
      <c r="I205" s="248"/>
      <c r="J205" s="244"/>
      <c r="K205" s="244"/>
      <c r="L205" s="249"/>
      <c r="M205" s="250"/>
      <c r="N205" s="251"/>
      <c r="O205" s="251"/>
      <c r="P205" s="251"/>
      <c r="Q205" s="251"/>
      <c r="R205" s="251"/>
      <c r="S205" s="251"/>
      <c r="T205" s="25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3" t="s">
        <v>156</v>
      </c>
      <c r="AU205" s="253" t="s">
        <v>84</v>
      </c>
      <c r="AV205" s="14" t="s">
        <v>84</v>
      </c>
      <c r="AW205" s="14" t="s">
        <v>30</v>
      </c>
      <c r="AX205" s="14" t="s">
        <v>74</v>
      </c>
      <c r="AY205" s="253" t="s">
        <v>146</v>
      </c>
    </row>
    <row r="206" s="15" customFormat="1">
      <c r="A206" s="15"/>
      <c r="B206" s="254"/>
      <c r="C206" s="255"/>
      <c r="D206" s="234" t="s">
        <v>156</v>
      </c>
      <c r="E206" s="256" t="s">
        <v>1</v>
      </c>
      <c r="F206" s="257" t="s">
        <v>160</v>
      </c>
      <c r="G206" s="255"/>
      <c r="H206" s="258">
        <v>1</v>
      </c>
      <c r="I206" s="259"/>
      <c r="J206" s="255"/>
      <c r="K206" s="255"/>
      <c r="L206" s="260"/>
      <c r="M206" s="261"/>
      <c r="N206" s="262"/>
      <c r="O206" s="262"/>
      <c r="P206" s="262"/>
      <c r="Q206" s="262"/>
      <c r="R206" s="262"/>
      <c r="S206" s="262"/>
      <c r="T206" s="263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4" t="s">
        <v>156</v>
      </c>
      <c r="AU206" s="264" t="s">
        <v>84</v>
      </c>
      <c r="AV206" s="15" t="s">
        <v>152</v>
      </c>
      <c r="AW206" s="15" t="s">
        <v>30</v>
      </c>
      <c r="AX206" s="15" t="s">
        <v>82</v>
      </c>
      <c r="AY206" s="264" t="s">
        <v>146</v>
      </c>
    </row>
    <row r="207" s="2" customFormat="1" ht="24.15" customHeight="1">
      <c r="A207" s="39"/>
      <c r="B207" s="40"/>
      <c r="C207" s="219" t="s">
        <v>256</v>
      </c>
      <c r="D207" s="219" t="s">
        <v>148</v>
      </c>
      <c r="E207" s="220" t="s">
        <v>976</v>
      </c>
      <c r="F207" s="221" t="s">
        <v>977</v>
      </c>
      <c r="G207" s="222" t="s">
        <v>307</v>
      </c>
      <c r="H207" s="223">
        <v>2</v>
      </c>
      <c r="I207" s="224"/>
      <c r="J207" s="225">
        <f>ROUND(I207*H207,2)</f>
        <v>0</v>
      </c>
      <c r="K207" s="221" t="s">
        <v>33</v>
      </c>
      <c r="L207" s="45"/>
      <c r="M207" s="226" t="s">
        <v>1</v>
      </c>
      <c r="N207" s="227" t="s">
        <v>39</v>
      </c>
      <c r="O207" s="92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0" t="s">
        <v>152</v>
      </c>
      <c r="AT207" s="230" t="s">
        <v>148</v>
      </c>
      <c r="AU207" s="230" t="s">
        <v>84</v>
      </c>
      <c r="AY207" s="18" t="s">
        <v>146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8" t="s">
        <v>82</v>
      </c>
      <c r="BK207" s="231">
        <f>ROUND(I207*H207,2)</f>
        <v>0</v>
      </c>
      <c r="BL207" s="18" t="s">
        <v>152</v>
      </c>
      <c r="BM207" s="230" t="s">
        <v>336</v>
      </c>
    </row>
    <row r="208" s="2" customFormat="1" ht="16.5" customHeight="1">
      <c r="A208" s="39"/>
      <c r="B208" s="40"/>
      <c r="C208" s="265" t="s">
        <v>345</v>
      </c>
      <c r="D208" s="265" t="s">
        <v>201</v>
      </c>
      <c r="E208" s="266" t="s">
        <v>998</v>
      </c>
      <c r="F208" s="267" t="s">
        <v>979</v>
      </c>
      <c r="G208" s="268" t="s">
        <v>307</v>
      </c>
      <c r="H208" s="269">
        <v>1</v>
      </c>
      <c r="I208" s="270"/>
      <c r="J208" s="271">
        <f>ROUND(I208*H208,2)</f>
        <v>0</v>
      </c>
      <c r="K208" s="267" t="s">
        <v>1</v>
      </c>
      <c r="L208" s="272"/>
      <c r="M208" s="273" t="s">
        <v>1</v>
      </c>
      <c r="N208" s="274" t="s">
        <v>39</v>
      </c>
      <c r="O208" s="92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170</v>
      </c>
      <c r="AT208" s="230" t="s">
        <v>201</v>
      </c>
      <c r="AU208" s="230" t="s">
        <v>84</v>
      </c>
      <c r="AY208" s="18" t="s">
        <v>146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8" t="s">
        <v>82</v>
      </c>
      <c r="BK208" s="231">
        <f>ROUND(I208*H208,2)</f>
        <v>0</v>
      </c>
      <c r="BL208" s="18" t="s">
        <v>152</v>
      </c>
      <c r="BM208" s="230" t="s">
        <v>340</v>
      </c>
    </row>
    <row r="209" s="13" customFormat="1">
      <c r="A209" s="13"/>
      <c r="B209" s="232"/>
      <c r="C209" s="233"/>
      <c r="D209" s="234" t="s">
        <v>156</v>
      </c>
      <c r="E209" s="235" t="s">
        <v>1</v>
      </c>
      <c r="F209" s="236" t="s">
        <v>980</v>
      </c>
      <c r="G209" s="233"/>
      <c r="H209" s="235" t="s">
        <v>1</v>
      </c>
      <c r="I209" s="237"/>
      <c r="J209" s="233"/>
      <c r="K209" s="233"/>
      <c r="L209" s="238"/>
      <c r="M209" s="239"/>
      <c r="N209" s="240"/>
      <c r="O209" s="240"/>
      <c r="P209" s="240"/>
      <c r="Q209" s="240"/>
      <c r="R209" s="240"/>
      <c r="S209" s="240"/>
      <c r="T209" s="24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2" t="s">
        <v>156</v>
      </c>
      <c r="AU209" s="242" t="s">
        <v>84</v>
      </c>
      <c r="AV209" s="13" t="s">
        <v>82</v>
      </c>
      <c r="AW209" s="13" t="s">
        <v>30</v>
      </c>
      <c r="AX209" s="13" t="s">
        <v>74</v>
      </c>
      <c r="AY209" s="242" t="s">
        <v>146</v>
      </c>
    </row>
    <row r="210" s="13" customFormat="1">
      <c r="A210" s="13"/>
      <c r="B210" s="232"/>
      <c r="C210" s="233"/>
      <c r="D210" s="234" t="s">
        <v>156</v>
      </c>
      <c r="E210" s="235" t="s">
        <v>1</v>
      </c>
      <c r="F210" s="236" t="s">
        <v>997</v>
      </c>
      <c r="G210" s="233"/>
      <c r="H210" s="235" t="s">
        <v>1</v>
      </c>
      <c r="I210" s="237"/>
      <c r="J210" s="233"/>
      <c r="K210" s="233"/>
      <c r="L210" s="238"/>
      <c r="M210" s="239"/>
      <c r="N210" s="240"/>
      <c r="O210" s="240"/>
      <c r="P210" s="240"/>
      <c r="Q210" s="240"/>
      <c r="R210" s="240"/>
      <c r="S210" s="240"/>
      <c r="T210" s="24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2" t="s">
        <v>156</v>
      </c>
      <c r="AU210" s="242" t="s">
        <v>84</v>
      </c>
      <c r="AV210" s="13" t="s">
        <v>82</v>
      </c>
      <c r="AW210" s="13" t="s">
        <v>30</v>
      </c>
      <c r="AX210" s="13" t="s">
        <v>74</v>
      </c>
      <c r="AY210" s="242" t="s">
        <v>146</v>
      </c>
    </row>
    <row r="211" s="14" customFormat="1">
      <c r="A211" s="14"/>
      <c r="B211" s="243"/>
      <c r="C211" s="244"/>
      <c r="D211" s="234" t="s">
        <v>156</v>
      </c>
      <c r="E211" s="245" t="s">
        <v>1</v>
      </c>
      <c r="F211" s="246" t="s">
        <v>969</v>
      </c>
      <c r="G211" s="244"/>
      <c r="H211" s="247">
        <v>1</v>
      </c>
      <c r="I211" s="248"/>
      <c r="J211" s="244"/>
      <c r="K211" s="244"/>
      <c r="L211" s="249"/>
      <c r="M211" s="250"/>
      <c r="N211" s="251"/>
      <c r="O211" s="251"/>
      <c r="P211" s="251"/>
      <c r="Q211" s="251"/>
      <c r="R211" s="251"/>
      <c r="S211" s="251"/>
      <c r="T211" s="252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3" t="s">
        <v>156</v>
      </c>
      <c r="AU211" s="253" t="s">
        <v>84</v>
      </c>
      <c r="AV211" s="14" t="s">
        <v>84</v>
      </c>
      <c r="AW211" s="14" t="s">
        <v>30</v>
      </c>
      <c r="AX211" s="14" t="s">
        <v>74</v>
      </c>
      <c r="AY211" s="253" t="s">
        <v>146</v>
      </c>
    </row>
    <row r="212" s="15" customFormat="1">
      <c r="A212" s="15"/>
      <c r="B212" s="254"/>
      <c r="C212" s="255"/>
      <c r="D212" s="234" t="s">
        <v>156</v>
      </c>
      <c r="E212" s="256" t="s">
        <v>1</v>
      </c>
      <c r="F212" s="257" t="s">
        <v>160</v>
      </c>
      <c r="G212" s="255"/>
      <c r="H212" s="258">
        <v>1</v>
      </c>
      <c r="I212" s="259"/>
      <c r="J212" s="255"/>
      <c r="K212" s="255"/>
      <c r="L212" s="260"/>
      <c r="M212" s="261"/>
      <c r="N212" s="262"/>
      <c r="O212" s="262"/>
      <c r="P212" s="262"/>
      <c r="Q212" s="262"/>
      <c r="R212" s="262"/>
      <c r="S212" s="262"/>
      <c r="T212" s="263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4" t="s">
        <v>156</v>
      </c>
      <c r="AU212" s="264" t="s">
        <v>84</v>
      </c>
      <c r="AV212" s="15" t="s">
        <v>152</v>
      </c>
      <c r="AW212" s="15" t="s">
        <v>30</v>
      </c>
      <c r="AX212" s="15" t="s">
        <v>82</v>
      </c>
      <c r="AY212" s="264" t="s">
        <v>146</v>
      </c>
    </row>
    <row r="213" s="2" customFormat="1" ht="24.15" customHeight="1">
      <c r="A213" s="39"/>
      <c r="B213" s="40"/>
      <c r="C213" s="219" t="s">
        <v>260</v>
      </c>
      <c r="D213" s="219" t="s">
        <v>148</v>
      </c>
      <c r="E213" s="220" t="s">
        <v>981</v>
      </c>
      <c r="F213" s="221" t="s">
        <v>982</v>
      </c>
      <c r="G213" s="222" t="s">
        <v>307</v>
      </c>
      <c r="H213" s="223">
        <v>1</v>
      </c>
      <c r="I213" s="224"/>
      <c r="J213" s="225">
        <f>ROUND(I213*H213,2)</f>
        <v>0</v>
      </c>
      <c r="K213" s="221" t="s">
        <v>33</v>
      </c>
      <c r="L213" s="45"/>
      <c r="M213" s="226" t="s">
        <v>1</v>
      </c>
      <c r="N213" s="227" t="s">
        <v>39</v>
      </c>
      <c r="O213" s="92"/>
      <c r="P213" s="228">
        <f>O213*H213</f>
        <v>0</v>
      </c>
      <c r="Q213" s="228">
        <v>0</v>
      </c>
      <c r="R213" s="228">
        <f>Q213*H213</f>
        <v>0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152</v>
      </c>
      <c r="AT213" s="230" t="s">
        <v>148</v>
      </c>
      <c r="AU213" s="230" t="s">
        <v>84</v>
      </c>
      <c r="AY213" s="18" t="s">
        <v>146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82</v>
      </c>
      <c r="BK213" s="231">
        <f>ROUND(I213*H213,2)</f>
        <v>0</v>
      </c>
      <c r="BL213" s="18" t="s">
        <v>152</v>
      </c>
      <c r="BM213" s="230" t="s">
        <v>343</v>
      </c>
    </row>
    <row r="214" s="14" customFormat="1">
      <c r="A214" s="14"/>
      <c r="B214" s="243"/>
      <c r="C214" s="244"/>
      <c r="D214" s="234" t="s">
        <v>156</v>
      </c>
      <c r="E214" s="245" t="s">
        <v>1</v>
      </c>
      <c r="F214" s="246" t="s">
        <v>999</v>
      </c>
      <c r="G214" s="244"/>
      <c r="H214" s="247">
        <v>1</v>
      </c>
      <c r="I214" s="248"/>
      <c r="J214" s="244"/>
      <c r="K214" s="244"/>
      <c r="L214" s="249"/>
      <c r="M214" s="250"/>
      <c r="N214" s="251"/>
      <c r="O214" s="251"/>
      <c r="P214" s="251"/>
      <c r="Q214" s="251"/>
      <c r="R214" s="251"/>
      <c r="S214" s="251"/>
      <c r="T214" s="252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3" t="s">
        <v>156</v>
      </c>
      <c r="AU214" s="253" t="s">
        <v>84</v>
      </c>
      <c r="AV214" s="14" t="s">
        <v>84</v>
      </c>
      <c r="AW214" s="14" t="s">
        <v>30</v>
      </c>
      <c r="AX214" s="14" t="s">
        <v>74</v>
      </c>
      <c r="AY214" s="253" t="s">
        <v>146</v>
      </c>
    </row>
    <row r="215" s="15" customFormat="1">
      <c r="A215" s="15"/>
      <c r="B215" s="254"/>
      <c r="C215" s="255"/>
      <c r="D215" s="234" t="s">
        <v>156</v>
      </c>
      <c r="E215" s="256" t="s">
        <v>1</v>
      </c>
      <c r="F215" s="257" t="s">
        <v>160</v>
      </c>
      <c r="G215" s="255"/>
      <c r="H215" s="258">
        <v>1</v>
      </c>
      <c r="I215" s="259"/>
      <c r="J215" s="255"/>
      <c r="K215" s="255"/>
      <c r="L215" s="260"/>
      <c r="M215" s="261"/>
      <c r="N215" s="262"/>
      <c r="O215" s="262"/>
      <c r="P215" s="262"/>
      <c r="Q215" s="262"/>
      <c r="R215" s="262"/>
      <c r="S215" s="262"/>
      <c r="T215" s="263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64" t="s">
        <v>156</v>
      </c>
      <c r="AU215" s="264" t="s">
        <v>84</v>
      </c>
      <c r="AV215" s="15" t="s">
        <v>152</v>
      </c>
      <c r="AW215" s="15" t="s">
        <v>30</v>
      </c>
      <c r="AX215" s="15" t="s">
        <v>82</v>
      </c>
      <c r="AY215" s="264" t="s">
        <v>146</v>
      </c>
    </row>
    <row r="216" s="2" customFormat="1" ht="24.15" customHeight="1">
      <c r="A216" s="39"/>
      <c r="B216" s="40"/>
      <c r="C216" s="265" t="s">
        <v>356</v>
      </c>
      <c r="D216" s="265" t="s">
        <v>201</v>
      </c>
      <c r="E216" s="266" t="s">
        <v>1000</v>
      </c>
      <c r="F216" s="267" t="s">
        <v>1001</v>
      </c>
      <c r="G216" s="268" t="s">
        <v>307</v>
      </c>
      <c r="H216" s="269">
        <v>1</v>
      </c>
      <c r="I216" s="270"/>
      <c r="J216" s="271">
        <f>ROUND(I216*H216,2)</f>
        <v>0</v>
      </c>
      <c r="K216" s="267" t="s">
        <v>33</v>
      </c>
      <c r="L216" s="272"/>
      <c r="M216" s="273" t="s">
        <v>1</v>
      </c>
      <c r="N216" s="274" t="s">
        <v>39</v>
      </c>
      <c r="O216" s="92"/>
      <c r="P216" s="228">
        <f>O216*H216</f>
        <v>0</v>
      </c>
      <c r="Q216" s="228">
        <v>0</v>
      </c>
      <c r="R216" s="228">
        <f>Q216*H216</f>
        <v>0</v>
      </c>
      <c r="S216" s="228">
        <v>0</v>
      </c>
      <c r="T216" s="22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170</v>
      </c>
      <c r="AT216" s="230" t="s">
        <v>201</v>
      </c>
      <c r="AU216" s="230" t="s">
        <v>84</v>
      </c>
      <c r="AY216" s="18" t="s">
        <v>146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8" t="s">
        <v>82</v>
      </c>
      <c r="BK216" s="231">
        <f>ROUND(I216*H216,2)</f>
        <v>0</v>
      </c>
      <c r="BL216" s="18" t="s">
        <v>152</v>
      </c>
      <c r="BM216" s="230" t="s">
        <v>348</v>
      </c>
    </row>
    <row r="217" s="2" customFormat="1" ht="24.15" customHeight="1">
      <c r="A217" s="39"/>
      <c r="B217" s="40"/>
      <c r="C217" s="219" t="s">
        <v>267</v>
      </c>
      <c r="D217" s="219" t="s">
        <v>148</v>
      </c>
      <c r="E217" s="220" t="s">
        <v>986</v>
      </c>
      <c r="F217" s="221" t="s">
        <v>987</v>
      </c>
      <c r="G217" s="222" t="s">
        <v>307</v>
      </c>
      <c r="H217" s="223">
        <v>1</v>
      </c>
      <c r="I217" s="224"/>
      <c r="J217" s="225">
        <f>ROUND(I217*H217,2)</f>
        <v>0</v>
      </c>
      <c r="K217" s="221" t="s">
        <v>33</v>
      </c>
      <c r="L217" s="45"/>
      <c r="M217" s="226" t="s">
        <v>1</v>
      </c>
      <c r="N217" s="227" t="s">
        <v>39</v>
      </c>
      <c r="O217" s="92"/>
      <c r="P217" s="228">
        <f>O217*H217</f>
        <v>0</v>
      </c>
      <c r="Q217" s="228">
        <v>0</v>
      </c>
      <c r="R217" s="228">
        <f>Q217*H217</f>
        <v>0</v>
      </c>
      <c r="S217" s="228">
        <v>0</v>
      </c>
      <c r="T217" s="22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0" t="s">
        <v>152</v>
      </c>
      <c r="AT217" s="230" t="s">
        <v>148</v>
      </c>
      <c r="AU217" s="230" t="s">
        <v>84</v>
      </c>
      <c r="AY217" s="18" t="s">
        <v>146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8" t="s">
        <v>82</v>
      </c>
      <c r="BK217" s="231">
        <f>ROUND(I217*H217,2)</f>
        <v>0</v>
      </c>
      <c r="BL217" s="18" t="s">
        <v>152</v>
      </c>
      <c r="BM217" s="230" t="s">
        <v>353</v>
      </c>
    </row>
    <row r="218" s="2" customFormat="1" ht="21.75" customHeight="1">
      <c r="A218" s="39"/>
      <c r="B218" s="40"/>
      <c r="C218" s="265" t="s">
        <v>363</v>
      </c>
      <c r="D218" s="265" t="s">
        <v>201</v>
      </c>
      <c r="E218" s="266" t="s">
        <v>1002</v>
      </c>
      <c r="F218" s="267" t="s">
        <v>1003</v>
      </c>
      <c r="G218" s="268" t="s">
        <v>307</v>
      </c>
      <c r="H218" s="269">
        <v>1</v>
      </c>
      <c r="I218" s="270"/>
      <c r="J218" s="271">
        <f>ROUND(I218*H218,2)</f>
        <v>0</v>
      </c>
      <c r="K218" s="267" t="s">
        <v>33</v>
      </c>
      <c r="L218" s="272"/>
      <c r="M218" s="273" t="s">
        <v>1</v>
      </c>
      <c r="N218" s="274" t="s">
        <v>39</v>
      </c>
      <c r="O218" s="92"/>
      <c r="P218" s="228">
        <f>O218*H218</f>
        <v>0</v>
      </c>
      <c r="Q218" s="228">
        <v>0</v>
      </c>
      <c r="R218" s="228">
        <f>Q218*H218</f>
        <v>0</v>
      </c>
      <c r="S218" s="228">
        <v>0</v>
      </c>
      <c r="T218" s="22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0" t="s">
        <v>170</v>
      </c>
      <c r="AT218" s="230" t="s">
        <v>201</v>
      </c>
      <c r="AU218" s="230" t="s">
        <v>84</v>
      </c>
      <c r="AY218" s="18" t="s">
        <v>146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8" t="s">
        <v>82</v>
      </c>
      <c r="BK218" s="231">
        <f>ROUND(I218*H218,2)</f>
        <v>0</v>
      </c>
      <c r="BL218" s="18" t="s">
        <v>152</v>
      </c>
      <c r="BM218" s="230" t="s">
        <v>359</v>
      </c>
    </row>
    <row r="219" s="2" customFormat="1" ht="24.15" customHeight="1">
      <c r="A219" s="39"/>
      <c r="B219" s="40"/>
      <c r="C219" s="219" t="s">
        <v>271</v>
      </c>
      <c r="D219" s="219" t="s">
        <v>148</v>
      </c>
      <c r="E219" s="220" t="s">
        <v>960</v>
      </c>
      <c r="F219" s="221" t="s">
        <v>961</v>
      </c>
      <c r="G219" s="222" t="s">
        <v>185</v>
      </c>
      <c r="H219" s="223">
        <v>0.159</v>
      </c>
      <c r="I219" s="224"/>
      <c r="J219" s="225">
        <f>ROUND(I219*H219,2)</f>
        <v>0</v>
      </c>
      <c r="K219" s="221" t="s">
        <v>33</v>
      </c>
      <c r="L219" s="45"/>
      <c r="M219" s="275" t="s">
        <v>1</v>
      </c>
      <c r="N219" s="276" t="s">
        <v>39</v>
      </c>
      <c r="O219" s="277"/>
      <c r="P219" s="278">
        <f>O219*H219</f>
        <v>0</v>
      </c>
      <c r="Q219" s="278">
        <v>0</v>
      </c>
      <c r="R219" s="278">
        <f>Q219*H219</f>
        <v>0</v>
      </c>
      <c r="S219" s="278">
        <v>0</v>
      </c>
      <c r="T219" s="27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152</v>
      </c>
      <c r="AT219" s="230" t="s">
        <v>148</v>
      </c>
      <c r="AU219" s="230" t="s">
        <v>84</v>
      </c>
      <c r="AY219" s="18" t="s">
        <v>146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8" t="s">
        <v>82</v>
      </c>
      <c r="BK219" s="231">
        <f>ROUND(I219*H219,2)</f>
        <v>0</v>
      </c>
      <c r="BL219" s="18" t="s">
        <v>152</v>
      </c>
      <c r="BM219" s="230" t="s">
        <v>362</v>
      </c>
    </row>
    <row r="220" s="2" customFormat="1" ht="6.96" customHeight="1">
      <c r="A220" s="39"/>
      <c r="B220" s="67"/>
      <c r="C220" s="68"/>
      <c r="D220" s="68"/>
      <c r="E220" s="68"/>
      <c r="F220" s="68"/>
      <c r="G220" s="68"/>
      <c r="H220" s="68"/>
      <c r="I220" s="68"/>
      <c r="J220" s="68"/>
      <c r="K220" s="68"/>
      <c r="L220" s="45"/>
      <c r="M220" s="39"/>
      <c r="O220" s="39"/>
      <c r="P220" s="39"/>
      <c r="Q220" s="39"/>
      <c r="R220" s="39"/>
      <c r="S220" s="39"/>
      <c r="T220" s="39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</row>
  </sheetData>
  <sheetProtection sheet="1" autoFilter="0" formatColumns="0" formatRows="0" objects="1" scenarios="1" spinCount="100000" saltValue="09/QeEsvA1sI+taQZYRpOhZVzo9KbDdlDLa8rtJ1EfuMSCxtP9assAuLezvRR9v9VhO2I9vuNVX7Q13yQNSvPg==" hashValue="NTxe2kKV7PVsDjm72qGAwS02gd4jnGiD8k9AU0iL4Syi55WrSBJnBwv71cxNrwawMyasAcsew7OBxr6lwCEe4A==" algorithmName="SHA-512" password="CC35"/>
  <autoFilter ref="C119:K219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84</v>
      </c>
    </row>
    <row r="4" s="1" customFormat="1" ht="24.96" customHeight="1">
      <c r="B4" s="21"/>
      <c r="D4" s="139" t="s">
        <v>106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Údržba, oprava a odstraňování závad u SPS v obvodu OŘ OVA 2023-2024 - Opava východ VB - opravné práce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1004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17. 3. 2023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34</v>
      </c>
      <c r="E30" s="39"/>
      <c r="F30" s="39"/>
      <c r="G30" s="39"/>
      <c r="H30" s="39"/>
      <c r="I30" s="39"/>
      <c r="J30" s="152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36</v>
      </c>
      <c r="G32" s="39"/>
      <c r="H32" s="39"/>
      <c r="I32" s="153" t="s">
        <v>35</v>
      </c>
      <c r="J32" s="153" t="s">
        <v>37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38</v>
      </c>
      <c r="E33" s="141" t="s">
        <v>39</v>
      </c>
      <c r="F33" s="155">
        <f>ROUND((SUM(BE120:BE149)),  2)</f>
        <v>0</v>
      </c>
      <c r="G33" s="39"/>
      <c r="H33" s="39"/>
      <c r="I33" s="156">
        <v>0.20999999999999999</v>
      </c>
      <c r="J33" s="155">
        <f>ROUND(((SUM(BE120:BE149))*I33),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40</v>
      </c>
      <c r="F34" s="155">
        <f>ROUND((SUM(BF120:BF149)),  2)</f>
        <v>0</v>
      </c>
      <c r="G34" s="39"/>
      <c r="H34" s="39"/>
      <c r="I34" s="156">
        <v>0.14999999999999999</v>
      </c>
      <c r="J34" s="155">
        <f>ROUND(((SUM(BF120:BF149))*I34),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41</v>
      </c>
      <c r="F35" s="155">
        <f>ROUND((SUM(BG120:BG149)),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42</v>
      </c>
      <c r="F36" s="155">
        <f>ROUND((SUM(BH120:BH149)),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43</v>
      </c>
      <c r="F37" s="155">
        <f>ROUND((SUM(BI120:BI149)),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44</v>
      </c>
      <c r="E39" s="159"/>
      <c r="F39" s="159"/>
      <c r="G39" s="160" t="s">
        <v>45</v>
      </c>
      <c r="H39" s="161" t="s">
        <v>46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47</v>
      </c>
      <c r="E50" s="165"/>
      <c r="F50" s="165"/>
      <c r="G50" s="164" t="s">
        <v>48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49</v>
      </c>
      <c r="E61" s="167"/>
      <c r="F61" s="168" t="s">
        <v>50</v>
      </c>
      <c r="G61" s="166" t="s">
        <v>49</v>
      </c>
      <c r="H61" s="167"/>
      <c r="I61" s="167"/>
      <c r="J61" s="169" t="s">
        <v>50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51</v>
      </c>
      <c r="E65" s="170"/>
      <c r="F65" s="170"/>
      <c r="G65" s="164" t="s">
        <v>52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49</v>
      </c>
      <c r="E76" s="167"/>
      <c r="F76" s="168" t="s">
        <v>50</v>
      </c>
      <c r="G76" s="166" t="s">
        <v>49</v>
      </c>
      <c r="H76" s="167"/>
      <c r="I76" s="167"/>
      <c r="J76" s="169" t="s">
        <v>50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Údržba, oprava a odstraňování závad u SPS v obvodu OŘ OVA 2023-2024 - Opava východ VB - opravné práce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2416 - D.1.4.4 ELE – 1.PP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17. 3. 2023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110</v>
      </c>
      <c r="D94" s="177"/>
      <c r="E94" s="177"/>
      <c r="F94" s="177"/>
      <c r="G94" s="177"/>
      <c r="H94" s="177"/>
      <c r="I94" s="177"/>
      <c r="J94" s="178" t="s">
        <v>111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112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113</v>
      </c>
    </row>
    <row r="97" s="9" customFormat="1" ht="24.96" customHeight="1">
      <c r="A97" s="9"/>
      <c r="B97" s="180"/>
      <c r="C97" s="181"/>
      <c r="D97" s="182" t="s">
        <v>123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1005</v>
      </c>
      <c r="E98" s="189"/>
      <c r="F98" s="189"/>
      <c r="G98" s="189"/>
      <c r="H98" s="189"/>
      <c r="I98" s="189"/>
      <c r="J98" s="190">
        <f>J122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1006</v>
      </c>
      <c r="E99" s="189"/>
      <c r="F99" s="189"/>
      <c r="G99" s="189"/>
      <c r="H99" s="189"/>
      <c r="I99" s="189"/>
      <c r="J99" s="190">
        <f>J134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1007</v>
      </c>
      <c r="E100" s="189"/>
      <c r="F100" s="189"/>
      <c r="G100" s="189"/>
      <c r="H100" s="189"/>
      <c r="I100" s="189"/>
      <c r="J100" s="190">
        <f>J148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131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6.25" customHeight="1">
      <c r="A110" s="39"/>
      <c r="B110" s="40"/>
      <c r="C110" s="41"/>
      <c r="D110" s="41"/>
      <c r="E110" s="175" t="str">
        <f>E7</f>
        <v>Údržba, oprava a odstraňování závad u SPS v obvodu OŘ OVA 2023-2024 - Opava východ VB - opravné práce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107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>2416 - D.1.4.4 ELE – 1.PP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20</v>
      </c>
      <c r="D114" s="41"/>
      <c r="E114" s="41"/>
      <c r="F114" s="28" t="str">
        <f>F12</f>
        <v xml:space="preserve"> </v>
      </c>
      <c r="G114" s="41"/>
      <c r="H114" s="41"/>
      <c r="I114" s="33" t="s">
        <v>22</v>
      </c>
      <c r="J114" s="80" t="str">
        <f>IF(J12="","",J12)</f>
        <v>17. 3. 2023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24</v>
      </c>
      <c r="D116" s="41"/>
      <c r="E116" s="41"/>
      <c r="F116" s="28" t="str">
        <f>E15</f>
        <v xml:space="preserve"> </v>
      </c>
      <c r="G116" s="41"/>
      <c r="H116" s="41"/>
      <c r="I116" s="33" t="s">
        <v>29</v>
      </c>
      <c r="J116" s="37" t="str">
        <f>E21</f>
        <v xml:space="preserve"> 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27</v>
      </c>
      <c r="D117" s="41"/>
      <c r="E117" s="41"/>
      <c r="F117" s="28" t="str">
        <f>IF(E18="","",E18)</f>
        <v>Vyplň údaj</v>
      </c>
      <c r="G117" s="41"/>
      <c r="H117" s="41"/>
      <c r="I117" s="33" t="s">
        <v>31</v>
      </c>
      <c r="J117" s="37" t="str">
        <f>E24</f>
        <v xml:space="preserve"> 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192"/>
      <c r="B119" s="193"/>
      <c r="C119" s="194" t="s">
        <v>132</v>
      </c>
      <c r="D119" s="195" t="s">
        <v>59</v>
      </c>
      <c r="E119" s="195" t="s">
        <v>55</v>
      </c>
      <c r="F119" s="195" t="s">
        <v>56</v>
      </c>
      <c r="G119" s="195" t="s">
        <v>133</v>
      </c>
      <c r="H119" s="195" t="s">
        <v>134</v>
      </c>
      <c r="I119" s="195" t="s">
        <v>135</v>
      </c>
      <c r="J119" s="195" t="s">
        <v>111</v>
      </c>
      <c r="K119" s="196" t="s">
        <v>136</v>
      </c>
      <c r="L119" s="197"/>
      <c r="M119" s="101" t="s">
        <v>1</v>
      </c>
      <c r="N119" s="102" t="s">
        <v>38</v>
      </c>
      <c r="O119" s="102" t="s">
        <v>137</v>
      </c>
      <c r="P119" s="102" t="s">
        <v>138</v>
      </c>
      <c r="Q119" s="102" t="s">
        <v>139</v>
      </c>
      <c r="R119" s="102" t="s">
        <v>140</v>
      </c>
      <c r="S119" s="102" t="s">
        <v>141</v>
      </c>
      <c r="T119" s="103" t="s">
        <v>142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9"/>
      <c r="B120" s="40"/>
      <c r="C120" s="108" t="s">
        <v>143</v>
      </c>
      <c r="D120" s="41"/>
      <c r="E120" s="41"/>
      <c r="F120" s="41"/>
      <c r="G120" s="41"/>
      <c r="H120" s="41"/>
      <c r="I120" s="41"/>
      <c r="J120" s="198">
        <f>BK120</f>
        <v>0</v>
      </c>
      <c r="K120" s="41"/>
      <c r="L120" s="45"/>
      <c r="M120" s="104"/>
      <c r="N120" s="199"/>
      <c r="O120" s="105"/>
      <c r="P120" s="200">
        <f>P121</f>
        <v>0</v>
      </c>
      <c r="Q120" s="105"/>
      <c r="R120" s="200">
        <f>R121</f>
        <v>0</v>
      </c>
      <c r="S120" s="105"/>
      <c r="T120" s="201">
        <f>T121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73</v>
      </c>
      <c r="AU120" s="18" t="s">
        <v>113</v>
      </c>
      <c r="BK120" s="202">
        <f>BK121</f>
        <v>0</v>
      </c>
    </row>
    <row r="121" s="12" customFormat="1" ht="25.92" customHeight="1">
      <c r="A121" s="12"/>
      <c r="B121" s="203"/>
      <c r="C121" s="204"/>
      <c r="D121" s="205" t="s">
        <v>73</v>
      </c>
      <c r="E121" s="206" t="s">
        <v>377</v>
      </c>
      <c r="F121" s="206" t="s">
        <v>378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P122+P134+P148</f>
        <v>0</v>
      </c>
      <c r="Q121" s="211"/>
      <c r="R121" s="212">
        <f>R122+R134+R148</f>
        <v>0</v>
      </c>
      <c r="S121" s="211"/>
      <c r="T121" s="213">
        <f>T122+T134+T148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84</v>
      </c>
      <c r="AT121" s="215" t="s">
        <v>73</v>
      </c>
      <c r="AU121" s="215" t="s">
        <v>74</v>
      </c>
      <c r="AY121" s="214" t="s">
        <v>146</v>
      </c>
      <c r="BK121" s="216">
        <f>BK122+BK134+BK148</f>
        <v>0</v>
      </c>
    </row>
    <row r="122" s="12" customFormat="1" ht="22.8" customHeight="1">
      <c r="A122" s="12"/>
      <c r="B122" s="203"/>
      <c r="C122" s="204"/>
      <c r="D122" s="205" t="s">
        <v>73</v>
      </c>
      <c r="E122" s="217" t="s">
        <v>1008</v>
      </c>
      <c r="F122" s="217" t="s">
        <v>1009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SUM(P123:P133)</f>
        <v>0</v>
      </c>
      <c r="Q122" s="211"/>
      <c r="R122" s="212">
        <f>SUM(R123:R133)</f>
        <v>0</v>
      </c>
      <c r="S122" s="211"/>
      <c r="T122" s="213">
        <f>SUM(T123:T133)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84</v>
      </c>
      <c r="AT122" s="215" t="s">
        <v>73</v>
      </c>
      <c r="AU122" s="215" t="s">
        <v>82</v>
      </c>
      <c r="AY122" s="214" t="s">
        <v>146</v>
      </c>
      <c r="BK122" s="216">
        <f>SUM(BK123:BK133)</f>
        <v>0</v>
      </c>
    </row>
    <row r="123" s="2" customFormat="1" ht="16.5" customHeight="1">
      <c r="A123" s="39"/>
      <c r="B123" s="40"/>
      <c r="C123" s="219" t="s">
        <v>82</v>
      </c>
      <c r="D123" s="219" t="s">
        <v>148</v>
      </c>
      <c r="E123" s="220" t="s">
        <v>1010</v>
      </c>
      <c r="F123" s="221" t="s">
        <v>1011</v>
      </c>
      <c r="G123" s="222" t="s">
        <v>151</v>
      </c>
      <c r="H123" s="223">
        <v>45</v>
      </c>
      <c r="I123" s="224"/>
      <c r="J123" s="225">
        <f>ROUND(I123*H123,2)</f>
        <v>0</v>
      </c>
      <c r="K123" s="221" t="s">
        <v>33</v>
      </c>
      <c r="L123" s="45"/>
      <c r="M123" s="226" t="s">
        <v>1</v>
      </c>
      <c r="N123" s="227" t="s">
        <v>39</v>
      </c>
      <c r="O123" s="92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190</v>
      </c>
      <c r="AT123" s="230" t="s">
        <v>148</v>
      </c>
      <c r="AU123" s="230" t="s">
        <v>84</v>
      </c>
      <c r="AY123" s="18" t="s">
        <v>146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82</v>
      </c>
      <c r="BK123" s="231">
        <f>ROUND(I123*H123,2)</f>
        <v>0</v>
      </c>
      <c r="BL123" s="18" t="s">
        <v>190</v>
      </c>
      <c r="BM123" s="230" t="s">
        <v>84</v>
      </c>
    </row>
    <row r="124" s="2" customFormat="1" ht="16.5" customHeight="1">
      <c r="A124" s="39"/>
      <c r="B124" s="40"/>
      <c r="C124" s="265" t="s">
        <v>84</v>
      </c>
      <c r="D124" s="265" t="s">
        <v>201</v>
      </c>
      <c r="E124" s="266" t="s">
        <v>1012</v>
      </c>
      <c r="F124" s="267" t="s">
        <v>1013</v>
      </c>
      <c r="G124" s="268" t="s">
        <v>151</v>
      </c>
      <c r="H124" s="269">
        <v>45</v>
      </c>
      <c r="I124" s="270"/>
      <c r="J124" s="271">
        <f>ROUND(I124*H124,2)</f>
        <v>0</v>
      </c>
      <c r="K124" s="267" t="s">
        <v>1</v>
      </c>
      <c r="L124" s="272"/>
      <c r="M124" s="273" t="s">
        <v>1</v>
      </c>
      <c r="N124" s="274" t="s">
        <v>39</v>
      </c>
      <c r="O124" s="92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234</v>
      </c>
      <c r="AT124" s="230" t="s">
        <v>201</v>
      </c>
      <c r="AU124" s="230" t="s">
        <v>84</v>
      </c>
      <c r="AY124" s="18" t="s">
        <v>146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82</v>
      </c>
      <c r="BK124" s="231">
        <f>ROUND(I124*H124,2)</f>
        <v>0</v>
      </c>
      <c r="BL124" s="18" t="s">
        <v>190</v>
      </c>
      <c r="BM124" s="230" t="s">
        <v>152</v>
      </c>
    </row>
    <row r="125" s="2" customFormat="1" ht="24.15" customHeight="1">
      <c r="A125" s="39"/>
      <c r="B125" s="40"/>
      <c r="C125" s="219" t="s">
        <v>161</v>
      </c>
      <c r="D125" s="219" t="s">
        <v>148</v>
      </c>
      <c r="E125" s="220" t="s">
        <v>1014</v>
      </c>
      <c r="F125" s="221" t="s">
        <v>1015</v>
      </c>
      <c r="G125" s="222" t="s">
        <v>151</v>
      </c>
      <c r="H125" s="223">
        <v>50</v>
      </c>
      <c r="I125" s="224"/>
      <c r="J125" s="225">
        <f>ROUND(I125*H125,2)</f>
        <v>0</v>
      </c>
      <c r="K125" s="221" t="s">
        <v>33</v>
      </c>
      <c r="L125" s="45"/>
      <c r="M125" s="226" t="s">
        <v>1</v>
      </c>
      <c r="N125" s="227" t="s">
        <v>39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190</v>
      </c>
      <c r="AT125" s="230" t="s">
        <v>148</v>
      </c>
      <c r="AU125" s="230" t="s">
        <v>84</v>
      </c>
      <c r="AY125" s="18" t="s">
        <v>146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82</v>
      </c>
      <c r="BK125" s="231">
        <f>ROUND(I125*H125,2)</f>
        <v>0</v>
      </c>
      <c r="BL125" s="18" t="s">
        <v>190</v>
      </c>
      <c r="BM125" s="230" t="s">
        <v>164</v>
      </c>
    </row>
    <row r="126" s="2" customFormat="1" ht="24.15" customHeight="1">
      <c r="A126" s="39"/>
      <c r="B126" s="40"/>
      <c r="C126" s="265" t="s">
        <v>152</v>
      </c>
      <c r="D126" s="265" t="s">
        <v>201</v>
      </c>
      <c r="E126" s="266" t="s">
        <v>1016</v>
      </c>
      <c r="F126" s="267" t="s">
        <v>1017</v>
      </c>
      <c r="G126" s="268" t="s">
        <v>151</v>
      </c>
      <c r="H126" s="269">
        <v>50</v>
      </c>
      <c r="I126" s="270"/>
      <c r="J126" s="271">
        <f>ROUND(I126*H126,2)</f>
        <v>0</v>
      </c>
      <c r="K126" s="267" t="s">
        <v>33</v>
      </c>
      <c r="L126" s="272"/>
      <c r="M126" s="273" t="s">
        <v>1</v>
      </c>
      <c r="N126" s="274" t="s">
        <v>39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234</v>
      </c>
      <c r="AT126" s="230" t="s">
        <v>201</v>
      </c>
      <c r="AU126" s="230" t="s">
        <v>84</v>
      </c>
      <c r="AY126" s="18" t="s">
        <v>146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82</v>
      </c>
      <c r="BK126" s="231">
        <f>ROUND(I126*H126,2)</f>
        <v>0</v>
      </c>
      <c r="BL126" s="18" t="s">
        <v>190</v>
      </c>
      <c r="BM126" s="230" t="s">
        <v>170</v>
      </c>
    </row>
    <row r="127" s="2" customFormat="1" ht="24.15" customHeight="1">
      <c r="A127" s="39"/>
      <c r="B127" s="40"/>
      <c r="C127" s="219" t="s">
        <v>173</v>
      </c>
      <c r="D127" s="219" t="s">
        <v>148</v>
      </c>
      <c r="E127" s="220" t="s">
        <v>1018</v>
      </c>
      <c r="F127" s="221" t="s">
        <v>1019</v>
      </c>
      <c r="G127" s="222" t="s">
        <v>151</v>
      </c>
      <c r="H127" s="223">
        <v>50</v>
      </c>
      <c r="I127" s="224"/>
      <c r="J127" s="225">
        <f>ROUND(I127*H127,2)</f>
        <v>0</v>
      </c>
      <c r="K127" s="221" t="s">
        <v>33</v>
      </c>
      <c r="L127" s="45"/>
      <c r="M127" s="226" t="s">
        <v>1</v>
      </c>
      <c r="N127" s="227" t="s">
        <v>39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190</v>
      </c>
      <c r="AT127" s="230" t="s">
        <v>148</v>
      </c>
      <c r="AU127" s="230" t="s">
        <v>84</v>
      </c>
      <c r="AY127" s="18" t="s">
        <v>146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82</v>
      </c>
      <c r="BK127" s="231">
        <f>ROUND(I127*H127,2)</f>
        <v>0</v>
      </c>
      <c r="BL127" s="18" t="s">
        <v>190</v>
      </c>
      <c r="BM127" s="230" t="s">
        <v>176</v>
      </c>
    </row>
    <row r="128" s="2" customFormat="1" ht="16.5" customHeight="1">
      <c r="A128" s="39"/>
      <c r="B128" s="40"/>
      <c r="C128" s="265" t="s">
        <v>164</v>
      </c>
      <c r="D128" s="265" t="s">
        <v>201</v>
      </c>
      <c r="E128" s="266" t="s">
        <v>1020</v>
      </c>
      <c r="F128" s="267" t="s">
        <v>1021</v>
      </c>
      <c r="G128" s="268" t="s">
        <v>151</v>
      </c>
      <c r="H128" s="269">
        <v>50</v>
      </c>
      <c r="I128" s="270"/>
      <c r="J128" s="271">
        <f>ROUND(I128*H128,2)</f>
        <v>0</v>
      </c>
      <c r="K128" s="267" t="s">
        <v>1</v>
      </c>
      <c r="L128" s="272"/>
      <c r="M128" s="273" t="s">
        <v>1</v>
      </c>
      <c r="N128" s="274" t="s">
        <v>39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234</v>
      </c>
      <c r="AT128" s="230" t="s">
        <v>201</v>
      </c>
      <c r="AU128" s="230" t="s">
        <v>84</v>
      </c>
      <c r="AY128" s="18" t="s">
        <v>146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82</v>
      </c>
      <c r="BK128" s="231">
        <f>ROUND(I128*H128,2)</f>
        <v>0</v>
      </c>
      <c r="BL128" s="18" t="s">
        <v>190</v>
      </c>
      <c r="BM128" s="230" t="s">
        <v>180</v>
      </c>
    </row>
    <row r="129" s="2" customFormat="1" ht="16.5" customHeight="1">
      <c r="A129" s="39"/>
      <c r="B129" s="40"/>
      <c r="C129" s="219" t="s">
        <v>182</v>
      </c>
      <c r="D129" s="219" t="s">
        <v>148</v>
      </c>
      <c r="E129" s="220" t="s">
        <v>1022</v>
      </c>
      <c r="F129" s="221" t="s">
        <v>1023</v>
      </c>
      <c r="G129" s="222" t="s">
        <v>1024</v>
      </c>
      <c r="H129" s="223">
        <v>5</v>
      </c>
      <c r="I129" s="224"/>
      <c r="J129" s="225">
        <f>ROUND(I129*H129,2)</f>
        <v>0</v>
      </c>
      <c r="K129" s="221" t="s">
        <v>1</v>
      </c>
      <c r="L129" s="45"/>
      <c r="M129" s="226" t="s">
        <v>1</v>
      </c>
      <c r="N129" s="227" t="s">
        <v>39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190</v>
      </c>
      <c r="AT129" s="230" t="s">
        <v>148</v>
      </c>
      <c r="AU129" s="230" t="s">
        <v>84</v>
      </c>
      <c r="AY129" s="18" t="s">
        <v>146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82</v>
      </c>
      <c r="BK129" s="231">
        <f>ROUND(I129*H129,2)</f>
        <v>0</v>
      </c>
      <c r="BL129" s="18" t="s">
        <v>190</v>
      </c>
      <c r="BM129" s="230" t="s">
        <v>186</v>
      </c>
    </row>
    <row r="130" s="2" customFormat="1" ht="16.5" customHeight="1">
      <c r="A130" s="39"/>
      <c r="B130" s="40"/>
      <c r="C130" s="219" t="s">
        <v>170</v>
      </c>
      <c r="D130" s="219" t="s">
        <v>148</v>
      </c>
      <c r="E130" s="220" t="s">
        <v>1025</v>
      </c>
      <c r="F130" s="221" t="s">
        <v>1026</v>
      </c>
      <c r="G130" s="222" t="s">
        <v>1027</v>
      </c>
      <c r="H130" s="291"/>
      <c r="I130" s="224"/>
      <c r="J130" s="225">
        <f>ROUND(I130*H130,2)</f>
        <v>0</v>
      </c>
      <c r="K130" s="221" t="s">
        <v>1</v>
      </c>
      <c r="L130" s="45"/>
      <c r="M130" s="226" t="s">
        <v>1</v>
      </c>
      <c r="N130" s="227" t="s">
        <v>39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190</v>
      </c>
      <c r="AT130" s="230" t="s">
        <v>148</v>
      </c>
      <c r="AU130" s="230" t="s">
        <v>84</v>
      </c>
      <c r="AY130" s="18" t="s">
        <v>146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82</v>
      </c>
      <c r="BK130" s="231">
        <f>ROUND(I130*H130,2)</f>
        <v>0</v>
      </c>
      <c r="BL130" s="18" t="s">
        <v>190</v>
      </c>
      <c r="BM130" s="230" t="s">
        <v>190</v>
      </c>
    </row>
    <row r="131" s="2" customFormat="1" ht="16.5" customHeight="1">
      <c r="A131" s="39"/>
      <c r="B131" s="40"/>
      <c r="C131" s="265" t="s">
        <v>194</v>
      </c>
      <c r="D131" s="265" t="s">
        <v>201</v>
      </c>
      <c r="E131" s="266" t="s">
        <v>1028</v>
      </c>
      <c r="F131" s="267" t="s">
        <v>1029</v>
      </c>
      <c r="G131" s="268" t="s">
        <v>1027</v>
      </c>
      <c r="H131" s="292"/>
      <c r="I131" s="270"/>
      <c r="J131" s="271">
        <f>ROUND(I131*H131,2)</f>
        <v>0</v>
      </c>
      <c r="K131" s="267" t="s">
        <v>1</v>
      </c>
      <c r="L131" s="272"/>
      <c r="M131" s="273" t="s">
        <v>1</v>
      </c>
      <c r="N131" s="274" t="s">
        <v>39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234</v>
      </c>
      <c r="AT131" s="230" t="s">
        <v>201</v>
      </c>
      <c r="AU131" s="230" t="s">
        <v>84</v>
      </c>
      <c r="AY131" s="18" t="s">
        <v>146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82</v>
      </c>
      <c r="BK131" s="231">
        <f>ROUND(I131*H131,2)</f>
        <v>0</v>
      </c>
      <c r="BL131" s="18" t="s">
        <v>190</v>
      </c>
      <c r="BM131" s="230" t="s">
        <v>198</v>
      </c>
    </row>
    <row r="132" s="2" customFormat="1" ht="16.5" customHeight="1">
      <c r="A132" s="39"/>
      <c r="B132" s="40"/>
      <c r="C132" s="265" t="s">
        <v>176</v>
      </c>
      <c r="D132" s="265" t="s">
        <v>201</v>
      </c>
      <c r="E132" s="266" t="s">
        <v>1030</v>
      </c>
      <c r="F132" s="267" t="s">
        <v>1031</v>
      </c>
      <c r="G132" s="268" t="s">
        <v>1027</v>
      </c>
      <c r="H132" s="292"/>
      <c r="I132" s="270"/>
      <c r="J132" s="271">
        <f>ROUND(I132*H132,2)</f>
        <v>0</v>
      </c>
      <c r="K132" s="267" t="s">
        <v>1</v>
      </c>
      <c r="L132" s="272"/>
      <c r="M132" s="273" t="s">
        <v>1</v>
      </c>
      <c r="N132" s="274" t="s">
        <v>39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234</v>
      </c>
      <c r="AT132" s="230" t="s">
        <v>201</v>
      </c>
      <c r="AU132" s="230" t="s">
        <v>84</v>
      </c>
      <c r="AY132" s="18" t="s">
        <v>146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82</v>
      </c>
      <c r="BK132" s="231">
        <f>ROUND(I132*H132,2)</f>
        <v>0</v>
      </c>
      <c r="BL132" s="18" t="s">
        <v>190</v>
      </c>
      <c r="BM132" s="230" t="s">
        <v>204</v>
      </c>
    </row>
    <row r="133" s="2" customFormat="1" ht="16.5" customHeight="1">
      <c r="A133" s="39"/>
      <c r="B133" s="40"/>
      <c r="C133" s="265" t="s">
        <v>206</v>
      </c>
      <c r="D133" s="265" t="s">
        <v>201</v>
      </c>
      <c r="E133" s="266" t="s">
        <v>1032</v>
      </c>
      <c r="F133" s="267" t="s">
        <v>1033</v>
      </c>
      <c r="G133" s="268" t="s">
        <v>1027</v>
      </c>
      <c r="H133" s="292"/>
      <c r="I133" s="270"/>
      <c r="J133" s="271">
        <f>ROUND(I133*H133,2)</f>
        <v>0</v>
      </c>
      <c r="K133" s="267" t="s">
        <v>1</v>
      </c>
      <c r="L133" s="272"/>
      <c r="M133" s="273" t="s">
        <v>1</v>
      </c>
      <c r="N133" s="274" t="s">
        <v>39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234</v>
      </c>
      <c r="AT133" s="230" t="s">
        <v>201</v>
      </c>
      <c r="AU133" s="230" t="s">
        <v>84</v>
      </c>
      <c r="AY133" s="18" t="s">
        <v>146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82</v>
      </c>
      <c r="BK133" s="231">
        <f>ROUND(I133*H133,2)</f>
        <v>0</v>
      </c>
      <c r="BL133" s="18" t="s">
        <v>190</v>
      </c>
      <c r="BM133" s="230" t="s">
        <v>209</v>
      </c>
    </row>
    <row r="134" s="12" customFormat="1" ht="22.8" customHeight="1">
      <c r="A134" s="12"/>
      <c r="B134" s="203"/>
      <c r="C134" s="204"/>
      <c r="D134" s="205" t="s">
        <v>73</v>
      </c>
      <c r="E134" s="217" t="s">
        <v>1034</v>
      </c>
      <c r="F134" s="217" t="s">
        <v>1035</v>
      </c>
      <c r="G134" s="204"/>
      <c r="H134" s="204"/>
      <c r="I134" s="207"/>
      <c r="J134" s="218">
        <f>BK134</f>
        <v>0</v>
      </c>
      <c r="K134" s="204"/>
      <c r="L134" s="209"/>
      <c r="M134" s="210"/>
      <c r="N134" s="211"/>
      <c r="O134" s="211"/>
      <c r="P134" s="212">
        <f>SUM(P135:P147)</f>
        <v>0</v>
      </c>
      <c r="Q134" s="211"/>
      <c r="R134" s="212">
        <f>SUM(R135:R147)</f>
        <v>0</v>
      </c>
      <c r="S134" s="211"/>
      <c r="T134" s="213">
        <f>SUM(T135:T147)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4" t="s">
        <v>82</v>
      </c>
      <c r="AT134" s="215" t="s">
        <v>73</v>
      </c>
      <c r="AU134" s="215" t="s">
        <v>82</v>
      </c>
      <c r="AY134" s="214" t="s">
        <v>146</v>
      </c>
      <c r="BK134" s="216">
        <f>SUM(BK135:BK147)</f>
        <v>0</v>
      </c>
    </row>
    <row r="135" s="2" customFormat="1" ht="24.15" customHeight="1">
      <c r="A135" s="39"/>
      <c r="B135" s="40"/>
      <c r="C135" s="219" t="s">
        <v>180</v>
      </c>
      <c r="D135" s="219" t="s">
        <v>148</v>
      </c>
      <c r="E135" s="220" t="s">
        <v>1036</v>
      </c>
      <c r="F135" s="221" t="s">
        <v>1037</v>
      </c>
      <c r="G135" s="222" t="s">
        <v>307</v>
      </c>
      <c r="H135" s="223">
        <v>4</v>
      </c>
      <c r="I135" s="224"/>
      <c r="J135" s="225">
        <f>ROUND(I135*H135,2)</f>
        <v>0</v>
      </c>
      <c r="K135" s="221" t="s">
        <v>33</v>
      </c>
      <c r="L135" s="45"/>
      <c r="M135" s="226" t="s">
        <v>1</v>
      </c>
      <c r="N135" s="227" t="s">
        <v>39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152</v>
      </c>
      <c r="AT135" s="230" t="s">
        <v>148</v>
      </c>
      <c r="AU135" s="230" t="s">
        <v>84</v>
      </c>
      <c r="AY135" s="18" t="s">
        <v>146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82</v>
      </c>
      <c r="BK135" s="231">
        <f>ROUND(I135*H135,2)</f>
        <v>0</v>
      </c>
      <c r="BL135" s="18" t="s">
        <v>152</v>
      </c>
      <c r="BM135" s="230" t="s">
        <v>213</v>
      </c>
    </row>
    <row r="136" s="14" customFormat="1">
      <c r="A136" s="14"/>
      <c r="B136" s="243"/>
      <c r="C136" s="244"/>
      <c r="D136" s="234" t="s">
        <v>156</v>
      </c>
      <c r="E136" s="245" t="s">
        <v>1</v>
      </c>
      <c r="F136" s="246" t="s">
        <v>1038</v>
      </c>
      <c r="G136" s="244"/>
      <c r="H136" s="247">
        <v>4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3" t="s">
        <v>156</v>
      </c>
      <c r="AU136" s="253" t="s">
        <v>84</v>
      </c>
      <c r="AV136" s="14" t="s">
        <v>84</v>
      </c>
      <c r="AW136" s="14" t="s">
        <v>30</v>
      </c>
      <c r="AX136" s="14" t="s">
        <v>74</v>
      </c>
      <c r="AY136" s="253" t="s">
        <v>146</v>
      </c>
    </row>
    <row r="137" s="15" customFormat="1">
      <c r="A137" s="15"/>
      <c r="B137" s="254"/>
      <c r="C137" s="255"/>
      <c r="D137" s="234" t="s">
        <v>156</v>
      </c>
      <c r="E137" s="256" t="s">
        <v>1</v>
      </c>
      <c r="F137" s="257" t="s">
        <v>160</v>
      </c>
      <c r="G137" s="255"/>
      <c r="H137" s="258">
        <v>4</v>
      </c>
      <c r="I137" s="259"/>
      <c r="J137" s="255"/>
      <c r="K137" s="255"/>
      <c r="L137" s="260"/>
      <c r="M137" s="261"/>
      <c r="N137" s="262"/>
      <c r="O137" s="262"/>
      <c r="P137" s="262"/>
      <c r="Q137" s="262"/>
      <c r="R137" s="262"/>
      <c r="S137" s="262"/>
      <c r="T137" s="263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4" t="s">
        <v>156</v>
      </c>
      <c r="AU137" s="264" t="s">
        <v>84</v>
      </c>
      <c r="AV137" s="15" t="s">
        <v>152</v>
      </c>
      <c r="AW137" s="15" t="s">
        <v>30</v>
      </c>
      <c r="AX137" s="15" t="s">
        <v>82</v>
      </c>
      <c r="AY137" s="264" t="s">
        <v>146</v>
      </c>
    </row>
    <row r="138" s="2" customFormat="1" ht="16.5" customHeight="1">
      <c r="A138" s="39"/>
      <c r="B138" s="40"/>
      <c r="C138" s="265" t="s">
        <v>215</v>
      </c>
      <c r="D138" s="265" t="s">
        <v>201</v>
      </c>
      <c r="E138" s="266" t="s">
        <v>1039</v>
      </c>
      <c r="F138" s="267" t="s">
        <v>1040</v>
      </c>
      <c r="G138" s="268" t="s">
        <v>1024</v>
      </c>
      <c r="H138" s="269">
        <v>2</v>
      </c>
      <c r="I138" s="270"/>
      <c r="J138" s="271">
        <f>ROUND(I138*H138,2)</f>
        <v>0</v>
      </c>
      <c r="K138" s="267" t="s">
        <v>1</v>
      </c>
      <c r="L138" s="272"/>
      <c r="M138" s="273" t="s">
        <v>1</v>
      </c>
      <c r="N138" s="274" t="s">
        <v>39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170</v>
      </c>
      <c r="AT138" s="230" t="s">
        <v>201</v>
      </c>
      <c r="AU138" s="230" t="s">
        <v>84</v>
      </c>
      <c r="AY138" s="18" t="s">
        <v>146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82</v>
      </c>
      <c r="BK138" s="231">
        <f>ROUND(I138*H138,2)</f>
        <v>0</v>
      </c>
      <c r="BL138" s="18" t="s">
        <v>152</v>
      </c>
      <c r="BM138" s="230" t="s">
        <v>219</v>
      </c>
    </row>
    <row r="139" s="2" customFormat="1" ht="16.5" customHeight="1">
      <c r="A139" s="39"/>
      <c r="B139" s="40"/>
      <c r="C139" s="265" t="s">
        <v>186</v>
      </c>
      <c r="D139" s="265" t="s">
        <v>201</v>
      </c>
      <c r="E139" s="266" t="s">
        <v>1041</v>
      </c>
      <c r="F139" s="267" t="s">
        <v>1042</v>
      </c>
      <c r="G139" s="268" t="s">
        <v>1024</v>
      </c>
      <c r="H139" s="269">
        <v>2</v>
      </c>
      <c r="I139" s="270"/>
      <c r="J139" s="271">
        <f>ROUND(I139*H139,2)</f>
        <v>0</v>
      </c>
      <c r="K139" s="267" t="s">
        <v>1</v>
      </c>
      <c r="L139" s="272"/>
      <c r="M139" s="273" t="s">
        <v>1</v>
      </c>
      <c r="N139" s="274" t="s">
        <v>39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170</v>
      </c>
      <c r="AT139" s="230" t="s">
        <v>201</v>
      </c>
      <c r="AU139" s="230" t="s">
        <v>84</v>
      </c>
      <c r="AY139" s="18" t="s">
        <v>146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82</v>
      </c>
      <c r="BK139" s="231">
        <f>ROUND(I139*H139,2)</f>
        <v>0</v>
      </c>
      <c r="BL139" s="18" t="s">
        <v>152</v>
      </c>
      <c r="BM139" s="230" t="s">
        <v>224</v>
      </c>
    </row>
    <row r="140" s="2" customFormat="1" ht="24.15" customHeight="1">
      <c r="A140" s="39"/>
      <c r="B140" s="40"/>
      <c r="C140" s="219" t="s">
        <v>8</v>
      </c>
      <c r="D140" s="219" t="s">
        <v>148</v>
      </c>
      <c r="E140" s="220" t="s">
        <v>1043</v>
      </c>
      <c r="F140" s="221" t="s">
        <v>1044</v>
      </c>
      <c r="G140" s="222" t="s">
        <v>307</v>
      </c>
      <c r="H140" s="223">
        <v>2</v>
      </c>
      <c r="I140" s="224"/>
      <c r="J140" s="225">
        <f>ROUND(I140*H140,2)</f>
        <v>0</v>
      </c>
      <c r="K140" s="221" t="s">
        <v>33</v>
      </c>
      <c r="L140" s="45"/>
      <c r="M140" s="226" t="s">
        <v>1</v>
      </c>
      <c r="N140" s="227" t="s">
        <v>39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152</v>
      </c>
      <c r="AT140" s="230" t="s">
        <v>148</v>
      </c>
      <c r="AU140" s="230" t="s">
        <v>84</v>
      </c>
      <c r="AY140" s="18" t="s">
        <v>146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82</v>
      </c>
      <c r="BK140" s="231">
        <f>ROUND(I140*H140,2)</f>
        <v>0</v>
      </c>
      <c r="BL140" s="18" t="s">
        <v>152</v>
      </c>
      <c r="BM140" s="230" t="s">
        <v>229</v>
      </c>
    </row>
    <row r="141" s="2" customFormat="1" ht="16.5" customHeight="1">
      <c r="A141" s="39"/>
      <c r="B141" s="40"/>
      <c r="C141" s="265" t="s">
        <v>190</v>
      </c>
      <c r="D141" s="265" t="s">
        <v>201</v>
      </c>
      <c r="E141" s="266" t="s">
        <v>1045</v>
      </c>
      <c r="F141" s="267" t="s">
        <v>1046</v>
      </c>
      <c r="G141" s="268" t="s">
        <v>1024</v>
      </c>
      <c r="H141" s="269">
        <v>2</v>
      </c>
      <c r="I141" s="270"/>
      <c r="J141" s="271">
        <f>ROUND(I141*H141,2)</f>
        <v>0</v>
      </c>
      <c r="K141" s="267" t="s">
        <v>1</v>
      </c>
      <c r="L141" s="272"/>
      <c r="M141" s="273" t="s">
        <v>1</v>
      </c>
      <c r="N141" s="274" t="s">
        <v>39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170</v>
      </c>
      <c r="AT141" s="230" t="s">
        <v>201</v>
      </c>
      <c r="AU141" s="230" t="s">
        <v>84</v>
      </c>
      <c r="AY141" s="18" t="s">
        <v>146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82</v>
      </c>
      <c r="BK141" s="231">
        <f>ROUND(I141*H141,2)</f>
        <v>0</v>
      </c>
      <c r="BL141" s="18" t="s">
        <v>152</v>
      </c>
      <c r="BM141" s="230" t="s">
        <v>234</v>
      </c>
    </row>
    <row r="142" s="2" customFormat="1" ht="16.5" customHeight="1">
      <c r="A142" s="39"/>
      <c r="B142" s="40"/>
      <c r="C142" s="219" t="s">
        <v>236</v>
      </c>
      <c r="D142" s="219" t="s">
        <v>148</v>
      </c>
      <c r="E142" s="220" t="s">
        <v>1047</v>
      </c>
      <c r="F142" s="221" t="s">
        <v>1048</v>
      </c>
      <c r="G142" s="222" t="s">
        <v>513</v>
      </c>
      <c r="H142" s="223">
        <v>4</v>
      </c>
      <c r="I142" s="224"/>
      <c r="J142" s="225">
        <f>ROUND(I142*H142,2)</f>
        <v>0</v>
      </c>
      <c r="K142" s="221" t="s">
        <v>1</v>
      </c>
      <c r="L142" s="45"/>
      <c r="M142" s="226" t="s">
        <v>1</v>
      </c>
      <c r="N142" s="227" t="s">
        <v>39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152</v>
      </c>
      <c r="AT142" s="230" t="s">
        <v>148</v>
      </c>
      <c r="AU142" s="230" t="s">
        <v>84</v>
      </c>
      <c r="AY142" s="18" t="s">
        <v>146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82</v>
      </c>
      <c r="BK142" s="231">
        <f>ROUND(I142*H142,2)</f>
        <v>0</v>
      </c>
      <c r="BL142" s="18" t="s">
        <v>152</v>
      </c>
      <c r="BM142" s="230" t="s">
        <v>239</v>
      </c>
    </row>
    <row r="143" s="2" customFormat="1" ht="24.15" customHeight="1">
      <c r="A143" s="39"/>
      <c r="B143" s="40"/>
      <c r="C143" s="219" t="s">
        <v>198</v>
      </c>
      <c r="D143" s="219" t="s">
        <v>148</v>
      </c>
      <c r="E143" s="220" t="s">
        <v>1049</v>
      </c>
      <c r="F143" s="221" t="s">
        <v>1050</v>
      </c>
      <c r="G143" s="222" t="s">
        <v>307</v>
      </c>
      <c r="H143" s="223">
        <v>2</v>
      </c>
      <c r="I143" s="224"/>
      <c r="J143" s="225">
        <f>ROUND(I143*H143,2)</f>
        <v>0</v>
      </c>
      <c r="K143" s="221" t="s">
        <v>1</v>
      </c>
      <c r="L143" s="45"/>
      <c r="M143" s="226" t="s">
        <v>1</v>
      </c>
      <c r="N143" s="227" t="s">
        <v>39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152</v>
      </c>
      <c r="AT143" s="230" t="s">
        <v>148</v>
      </c>
      <c r="AU143" s="230" t="s">
        <v>84</v>
      </c>
      <c r="AY143" s="18" t="s">
        <v>146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82</v>
      </c>
      <c r="BK143" s="231">
        <f>ROUND(I143*H143,2)</f>
        <v>0</v>
      </c>
      <c r="BL143" s="18" t="s">
        <v>152</v>
      </c>
      <c r="BM143" s="230" t="s">
        <v>243</v>
      </c>
    </row>
    <row r="144" s="2" customFormat="1" ht="16.5" customHeight="1">
      <c r="A144" s="39"/>
      <c r="B144" s="40"/>
      <c r="C144" s="219" t="s">
        <v>244</v>
      </c>
      <c r="D144" s="219" t="s">
        <v>148</v>
      </c>
      <c r="E144" s="220" t="s">
        <v>1051</v>
      </c>
      <c r="F144" s="221" t="s">
        <v>1026</v>
      </c>
      <c r="G144" s="222" t="s">
        <v>1027</v>
      </c>
      <c r="H144" s="291"/>
      <c r="I144" s="224"/>
      <c r="J144" s="225">
        <f>ROUND(I144*H144,2)</f>
        <v>0</v>
      </c>
      <c r="K144" s="221" t="s">
        <v>1</v>
      </c>
      <c r="L144" s="45"/>
      <c r="M144" s="226" t="s">
        <v>1</v>
      </c>
      <c r="N144" s="227" t="s">
        <v>39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152</v>
      </c>
      <c r="AT144" s="230" t="s">
        <v>148</v>
      </c>
      <c r="AU144" s="230" t="s">
        <v>84</v>
      </c>
      <c r="AY144" s="18" t="s">
        <v>146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82</v>
      </c>
      <c r="BK144" s="231">
        <f>ROUND(I144*H144,2)</f>
        <v>0</v>
      </c>
      <c r="BL144" s="18" t="s">
        <v>152</v>
      </c>
      <c r="BM144" s="230" t="s">
        <v>247</v>
      </c>
    </row>
    <row r="145" s="2" customFormat="1" ht="16.5" customHeight="1">
      <c r="A145" s="39"/>
      <c r="B145" s="40"/>
      <c r="C145" s="265" t="s">
        <v>204</v>
      </c>
      <c r="D145" s="265" t="s">
        <v>201</v>
      </c>
      <c r="E145" s="266" t="s">
        <v>1052</v>
      </c>
      <c r="F145" s="267" t="s">
        <v>1029</v>
      </c>
      <c r="G145" s="268" t="s">
        <v>1027</v>
      </c>
      <c r="H145" s="292"/>
      <c r="I145" s="270"/>
      <c r="J145" s="271">
        <f>ROUND(I145*H145,2)</f>
        <v>0</v>
      </c>
      <c r="K145" s="267" t="s">
        <v>1</v>
      </c>
      <c r="L145" s="272"/>
      <c r="M145" s="273" t="s">
        <v>1</v>
      </c>
      <c r="N145" s="274" t="s">
        <v>39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170</v>
      </c>
      <c r="AT145" s="230" t="s">
        <v>201</v>
      </c>
      <c r="AU145" s="230" t="s">
        <v>84</v>
      </c>
      <c r="AY145" s="18" t="s">
        <v>146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82</v>
      </c>
      <c r="BK145" s="231">
        <f>ROUND(I145*H145,2)</f>
        <v>0</v>
      </c>
      <c r="BL145" s="18" t="s">
        <v>152</v>
      </c>
      <c r="BM145" s="230" t="s">
        <v>250</v>
      </c>
    </row>
    <row r="146" s="2" customFormat="1" ht="16.5" customHeight="1">
      <c r="A146" s="39"/>
      <c r="B146" s="40"/>
      <c r="C146" s="265" t="s">
        <v>7</v>
      </c>
      <c r="D146" s="265" t="s">
        <v>201</v>
      </c>
      <c r="E146" s="266" t="s">
        <v>1053</v>
      </c>
      <c r="F146" s="267" t="s">
        <v>1031</v>
      </c>
      <c r="G146" s="268" t="s">
        <v>1027</v>
      </c>
      <c r="H146" s="292"/>
      <c r="I146" s="270"/>
      <c r="J146" s="271">
        <f>ROUND(I146*H146,2)</f>
        <v>0</v>
      </c>
      <c r="K146" s="267" t="s">
        <v>1</v>
      </c>
      <c r="L146" s="272"/>
      <c r="M146" s="273" t="s">
        <v>1</v>
      </c>
      <c r="N146" s="274" t="s">
        <v>39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170</v>
      </c>
      <c r="AT146" s="230" t="s">
        <v>201</v>
      </c>
      <c r="AU146" s="230" t="s">
        <v>84</v>
      </c>
      <c r="AY146" s="18" t="s">
        <v>146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82</v>
      </c>
      <c r="BK146" s="231">
        <f>ROUND(I146*H146,2)</f>
        <v>0</v>
      </c>
      <c r="BL146" s="18" t="s">
        <v>152</v>
      </c>
      <c r="BM146" s="230" t="s">
        <v>256</v>
      </c>
    </row>
    <row r="147" s="2" customFormat="1" ht="16.5" customHeight="1">
      <c r="A147" s="39"/>
      <c r="B147" s="40"/>
      <c r="C147" s="265" t="s">
        <v>209</v>
      </c>
      <c r="D147" s="265" t="s">
        <v>201</v>
      </c>
      <c r="E147" s="266" t="s">
        <v>1054</v>
      </c>
      <c r="F147" s="267" t="s">
        <v>1033</v>
      </c>
      <c r="G147" s="268" t="s">
        <v>1027</v>
      </c>
      <c r="H147" s="292"/>
      <c r="I147" s="270"/>
      <c r="J147" s="271">
        <f>ROUND(I147*H147,2)</f>
        <v>0</v>
      </c>
      <c r="K147" s="267" t="s">
        <v>1</v>
      </c>
      <c r="L147" s="272"/>
      <c r="M147" s="273" t="s">
        <v>1</v>
      </c>
      <c r="N147" s="274" t="s">
        <v>39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170</v>
      </c>
      <c r="AT147" s="230" t="s">
        <v>201</v>
      </c>
      <c r="AU147" s="230" t="s">
        <v>84</v>
      </c>
      <c r="AY147" s="18" t="s">
        <v>146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82</v>
      </c>
      <c r="BK147" s="231">
        <f>ROUND(I147*H147,2)</f>
        <v>0</v>
      </c>
      <c r="BL147" s="18" t="s">
        <v>152</v>
      </c>
      <c r="BM147" s="230" t="s">
        <v>260</v>
      </c>
    </row>
    <row r="148" s="12" customFormat="1" ht="22.8" customHeight="1">
      <c r="A148" s="12"/>
      <c r="B148" s="203"/>
      <c r="C148" s="204"/>
      <c r="D148" s="205" t="s">
        <v>73</v>
      </c>
      <c r="E148" s="217" t="s">
        <v>1055</v>
      </c>
      <c r="F148" s="217" t="s">
        <v>1056</v>
      </c>
      <c r="G148" s="204"/>
      <c r="H148" s="204"/>
      <c r="I148" s="207"/>
      <c r="J148" s="218">
        <f>BK148</f>
        <v>0</v>
      </c>
      <c r="K148" s="204"/>
      <c r="L148" s="209"/>
      <c r="M148" s="210"/>
      <c r="N148" s="211"/>
      <c r="O148" s="211"/>
      <c r="P148" s="212">
        <f>P149</f>
        <v>0</v>
      </c>
      <c r="Q148" s="211"/>
      <c r="R148" s="212">
        <f>R149</f>
        <v>0</v>
      </c>
      <c r="S148" s="211"/>
      <c r="T148" s="213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4" t="s">
        <v>82</v>
      </c>
      <c r="AT148" s="215" t="s">
        <v>73</v>
      </c>
      <c r="AU148" s="215" t="s">
        <v>82</v>
      </c>
      <c r="AY148" s="214" t="s">
        <v>146</v>
      </c>
      <c r="BK148" s="216">
        <f>BK149</f>
        <v>0</v>
      </c>
    </row>
    <row r="149" s="2" customFormat="1" ht="24.15" customHeight="1">
      <c r="A149" s="39"/>
      <c r="B149" s="40"/>
      <c r="C149" s="219" t="s">
        <v>264</v>
      </c>
      <c r="D149" s="219" t="s">
        <v>148</v>
      </c>
      <c r="E149" s="220" t="s">
        <v>1057</v>
      </c>
      <c r="F149" s="221" t="s">
        <v>1058</v>
      </c>
      <c r="G149" s="222" t="s">
        <v>197</v>
      </c>
      <c r="H149" s="223">
        <v>1</v>
      </c>
      <c r="I149" s="224"/>
      <c r="J149" s="225">
        <f>ROUND(I149*H149,2)</f>
        <v>0</v>
      </c>
      <c r="K149" s="221" t="s">
        <v>1</v>
      </c>
      <c r="L149" s="45"/>
      <c r="M149" s="275" t="s">
        <v>1</v>
      </c>
      <c r="N149" s="276" t="s">
        <v>39</v>
      </c>
      <c r="O149" s="277"/>
      <c r="P149" s="278">
        <f>O149*H149</f>
        <v>0</v>
      </c>
      <c r="Q149" s="278">
        <v>0</v>
      </c>
      <c r="R149" s="278">
        <f>Q149*H149</f>
        <v>0</v>
      </c>
      <c r="S149" s="278">
        <v>0</v>
      </c>
      <c r="T149" s="27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152</v>
      </c>
      <c r="AT149" s="230" t="s">
        <v>148</v>
      </c>
      <c r="AU149" s="230" t="s">
        <v>84</v>
      </c>
      <c r="AY149" s="18" t="s">
        <v>146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82</v>
      </c>
      <c r="BK149" s="231">
        <f>ROUND(I149*H149,2)</f>
        <v>0</v>
      </c>
      <c r="BL149" s="18" t="s">
        <v>152</v>
      </c>
      <c r="BM149" s="230" t="s">
        <v>267</v>
      </c>
    </row>
    <row r="150" s="2" customFormat="1" ht="6.96" customHeight="1">
      <c r="A150" s="39"/>
      <c r="B150" s="67"/>
      <c r="C150" s="68"/>
      <c r="D150" s="68"/>
      <c r="E150" s="68"/>
      <c r="F150" s="68"/>
      <c r="G150" s="68"/>
      <c r="H150" s="68"/>
      <c r="I150" s="68"/>
      <c r="J150" s="68"/>
      <c r="K150" s="68"/>
      <c r="L150" s="45"/>
      <c r="M150" s="39"/>
      <c r="O150" s="39"/>
      <c r="P150" s="39"/>
      <c r="Q150" s="39"/>
      <c r="R150" s="39"/>
      <c r="S150" s="39"/>
      <c r="T150" s="39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</row>
  </sheetData>
  <sheetProtection sheet="1" autoFilter="0" formatColumns="0" formatRows="0" objects="1" scenarios="1" spinCount="100000" saltValue="h3bZx4VZElk5SMSYEt9V/kOr/IiFfyi1OHyi4iPEs3aWhEzc0JIspjH13x0oC336nTvYlBV1Aa8e2ocidBIyCA==" hashValue="/jcRK6lhXgPwwiCkkcxr8+wbaAt4o8ocRWvHUpvVnnLj4P2frqbyztikjpByKO0lDridj675wL3TL8U2vm91DA==" algorithmName="SHA-512" password="CC35"/>
  <autoFilter ref="C119:K149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84</v>
      </c>
    </row>
    <row r="4" s="1" customFormat="1" ht="24.96" customHeight="1">
      <c r="B4" s="21"/>
      <c r="D4" s="139" t="s">
        <v>106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Údržba, oprava a odstraňování závad u SPS v obvodu OŘ OVA 2023-2024 - Opava východ VB - opravné práce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1059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17. 3. 2023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34</v>
      </c>
      <c r="E30" s="39"/>
      <c r="F30" s="39"/>
      <c r="G30" s="39"/>
      <c r="H30" s="39"/>
      <c r="I30" s="39"/>
      <c r="J30" s="152">
        <f>ROUND(J129,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36</v>
      </c>
      <c r="G32" s="39"/>
      <c r="H32" s="39"/>
      <c r="I32" s="153" t="s">
        <v>35</v>
      </c>
      <c r="J32" s="153" t="s">
        <v>37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38</v>
      </c>
      <c r="E33" s="141" t="s">
        <v>39</v>
      </c>
      <c r="F33" s="155">
        <f>ROUND((SUM(BE129:BE673)),  2)</f>
        <v>0</v>
      </c>
      <c r="G33" s="39"/>
      <c r="H33" s="39"/>
      <c r="I33" s="156">
        <v>0.20999999999999999</v>
      </c>
      <c r="J33" s="155">
        <f>ROUND(((SUM(BE129:BE673))*I33),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40</v>
      </c>
      <c r="F34" s="155">
        <f>ROUND((SUM(BF129:BF673)),  2)</f>
        <v>0</v>
      </c>
      <c r="G34" s="39"/>
      <c r="H34" s="39"/>
      <c r="I34" s="156">
        <v>0.14999999999999999</v>
      </c>
      <c r="J34" s="155">
        <f>ROUND(((SUM(BF129:BF673))*I34),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41</v>
      </c>
      <c r="F35" s="155">
        <f>ROUND((SUM(BG129:BG673)),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42</v>
      </c>
      <c r="F36" s="155">
        <f>ROUND((SUM(BH129:BH673)),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43</v>
      </c>
      <c r="F37" s="155">
        <f>ROUND((SUM(BI129:BI673)),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44</v>
      </c>
      <c r="E39" s="159"/>
      <c r="F39" s="159"/>
      <c r="G39" s="160" t="s">
        <v>45</v>
      </c>
      <c r="H39" s="161" t="s">
        <v>46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47</v>
      </c>
      <c r="E50" s="165"/>
      <c r="F50" s="165"/>
      <c r="G50" s="164" t="s">
        <v>48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49</v>
      </c>
      <c r="E61" s="167"/>
      <c r="F61" s="168" t="s">
        <v>50</v>
      </c>
      <c r="G61" s="166" t="s">
        <v>49</v>
      </c>
      <c r="H61" s="167"/>
      <c r="I61" s="167"/>
      <c r="J61" s="169" t="s">
        <v>50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51</v>
      </c>
      <c r="E65" s="170"/>
      <c r="F65" s="170"/>
      <c r="G65" s="164" t="s">
        <v>52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49</v>
      </c>
      <c r="E76" s="167"/>
      <c r="F76" s="168" t="s">
        <v>50</v>
      </c>
      <c r="G76" s="166" t="s">
        <v>49</v>
      </c>
      <c r="H76" s="167"/>
      <c r="I76" s="167"/>
      <c r="J76" s="169" t="s">
        <v>50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Údržba, oprava a odstraňování závad u SPS v obvodu OŘ OVA 2023-2024 - Opava východ VB - opravné práce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2417 - D.1.1 ASŘ – 1.NP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17. 3. 2023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110</v>
      </c>
      <c r="D94" s="177"/>
      <c r="E94" s="177"/>
      <c r="F94" s="177"/>
      <c r="G94" s="177"/>
      <c r="H94" s="177"/>
      <c r="I94" s="177"/>
      <c r="J94" s="178" t="s">
        <v>111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112</v>
      </c>
      <c r="D96" s="41"/>
      <c r="E96" s="41"/>
      <c r="F96" s="41"/>
      <c r="G96" s="41"/>
      <c r="H96" s="41"/>
      <c r="I96" s="41"/>
      <c r="J96" s="111">
        <f>J129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113</v>
      </c>
    </row>
    <row r="97" s="9" customFormat="1" ht="24.96" customHeight="1">
      <c r="A97" s="9"/>
      <c r="B97" s="180"/>
      <c r="C97" s="181"/>
      <c r="D97" s="182" t="s">
        <v>114</v>
      </c>
      <c r="E97" s="183"/>
      <c r="F97" s="183"/>
      <c r="G97" s="183"/>
      <c r="H97" s="183"/>
      <c r="I97" s="183"/>
      <c r="J97" s="184">
        <f>J130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524</v>
      </c>
      <c r="E98" s="189"/>
      <c r="F98" s="189"/>
      <c r="G98" s="189"/>
      <c r="H98" s="189"/>
      <c r="I98" s="189"/>
      <c r="J98" s="190">
        <f>J131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525</v>
      </c>
      <c r="E99" s="189"/>
      <c r="F99" s="189"/>
      <c r="G99" s="189"/>
      <c r="H99" s="189"/>
      <c r="I99" s="189"/>
      <c r="J99" s="190">
        <f>J136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120</v>
      </c>
      <c r="E100" s="189"/>
      <c r="F100" s="189"/>
      <c r="G100" s="189"/>
      <c r="H100" s="189"/>
      <c r="I100" s="189"/>
      <c r="J100" s="190">
        <f>J236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121</v>
      </c>
      <c r="E101" s="189"/>
      <c r="F101" s="189"/>
      <c r="G101" s="189"/>
      <c r="H101" s="189"/>
      <c r="I101" s="189"/>
      <c r="J101" s="190">
        <f>J338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122</v>
      </c>
      <c r="E102" s="189"/>
      <c r="F102" s="189"/>
      <c r="G102" s="189"/>
      <c r="H102" s="189"/>
      <c r="I102" s="189"/>
      <c r="J102" s="190">
        <f>J345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0"/>
      <c r="C103" s="181"/>
      <c r="D103" s="182" t="s">
        <v>123</v>
      </c>
      <c r="E103" s="183"/>
      <c r="F103" s="183"/>
      <c r="G103" s="183"/>
      <c r="H103" s="183"/>
      <c r="I103" s="183"/>
      <c r="J103" s="184">
        <f>J347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6"/>
      <c r="C104" s="187"/>
      <c r="D104" s="188" t="s">
        <v>529</v>
      </c>
      <c r="E104" s="189"/>
      <c r="F104" s="189"/>
      <c r="G104" s="189"/>
      <c r="H104" s="189"/>
      <c r="I104" s="189"/>
      <c r="J104" s="190">
        <f>J348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1060</v>
      </c>
      <c r="E105" s="189"/>
      <c r="F105" s="189"/>
      <c r="G105" s="189"/>
      <c r="H105" s="189"/>
      <c r="I105" s="189"/>
      <c r="J105" s="190">
        <f>J509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530</v>
      </c>
      <c r="E106" s="189"/>
      <c r="F106" s="189"/>
      <c r="G106" s="189"/>
      <c r="H106" s="189"/>
      <c r="I106" s="189"/>
      <c r="J106" s="190">
        <f>J573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125</v>
      </c>
      <c r="E107" s="189"/>
      <c r="F107" s="189"/>
      <c r="G107" s="189"/>
      <c r="H107" s="189"/>
      <c r="I107" s="189"/>
      <c r="J107" s="190">
        <f>J595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126</v>
      </c>
      <c r="E108" s="189"/>
      <c r="F108" s="189"/>
      <c r="G108" s="189"/>
      <c r="H108" s="189"/>
      <c r="I108" s="189"/>
      <c r="J108" s="190">
        <f>J603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531</v>
      </c>
      <c r="E109" s="189"/>
      <c r="F109" s="189"/>
      <c r="G109" s="189"/>
      <c r="H109" s="189"/>
      <c r="I109" s="189"/>
      <c r="J109" s="190">
        <f>J639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5" s="2" customFormat="1" ht="6.96" customHeight="1">
      <c r="A115" s="39"/>
      <c r="B115" s="69"/>
      <c r="C115" s="70"/>
      <c r="D115" s="70"/>
      <c r="E115" s="70"/>
      <c r="F115" s="70"/>
      <c r="G115" s="70"/>
      <c r="H115" s="70"/>
      <c r="I115" s="70"/>
      <c r="J115" s="70"/>
      <c r="K115" s="70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131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16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6.25" customHeight="1">
      <c r="A119" s="39"/>
      <c r="B119" s="40"/>
      <c r="C119" s="41"/>
      <c r="D119" s="41"/>
      <c r="E119" s="175" t="str">
        <f>E7</f>
        <v>Údržba, oprava a odstraňování závad u SPS v obvodu OŘ OVA 2023-2024 - Opava východ VB - opravné práce</v>
      </c>
      <c r="F119" s="33"/>
      <c r="G119" s="33"/>
      <c r="H119" s="33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107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77" t="str">
        <f>E9</f>
        <v>2417 - D.1.1 ASŘ – 1.NP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20</v>
      </c>
      <c r="D123" s="41"/>
      <c r="E123" s="41"/>
      <c r="F123" s="28" t="str">
        <f>F12</f>
        <v xml:space="preserve"> </v>
      </c>
      <c r="G123" s="41"/>
      <c r="H123" s="41"/>
      <c r="I123" s="33" t="s">
        <v>22</v>
      </c>
      <c r="J123" s="80" t="str">
        <f>IF(J12="","",J12)</f>
        <v>17. 3. 2023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24</v>
      </c>
      <c r="D125" s="41"/>
      <c r="E125" s="41"/>
      <c r="F125" s="28" t="str">
        <f>E15</f>
        <v xml:space="preserve"> </v>
      </c>
      <c r="G125" s="41"/>
      <c r="H125" s="41"/>
      <c r="I125" s="33" t="s">
        <v>29</v>
      </c>
      <c r="J125" s="37" t="str">
        <f>E21</f>
        <v xml:space="preserve"> 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27</v>
      </c>
      <c r="D126" s="41"/>
      <c r="E126" s="41"/>
      <c r="F126" s="28" t="str">
        <f>IF(E18="","",E18)</f>
        <v>Vyplň údaj</v>
      </c>
      <c r="G126" s="41"/>
      <c r="H126" s="41"/>
      <c r="I126" s="33" t="s">
        <v>31</v>
      </c>
      <c r="J126" s="37" t="str">
        <f>E24</f>
        <v xml:space="preserve"> 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192"/>
      <c r="B128" s="193"/>
      <c r="C128" s="194" t="s">
        <v>132</v>
      </c>
      <c r="D128" s="195" t="s">
        <v>59</v>
      </c>
      <c r="E128" s="195" t="s">
        <v>55</v>
      </c>
      <c r="F128" s="195" t="s">
        <v>56</v>
      </c>
      <c r="G128" s="195" t="s">
        <v>133</v>
      </c>
      <c r="H128" s="195" t="s">
        <v>134</v>
      </c>
      <c r="I128" s="195" t="s">
        <v>135</v>
      </c>
      <c r="J128" s="195" t="s">
        <v>111</v>
      </c>
      <c r="K128" s="196" t="s">
        <v>136</v>
      </c>
      <c r="L128" s="197"/>
      <c r="M128" s="101" t="s">
        <v>1</v>
      </c>
      <c r="N128" s="102" t="s">
        <v>38</v>
      </c>
      <c r="O128" s="102" t="s">
        <v>137</v>
      </c>
      <c r="P128" s="102" t="s">
        <v>138</v>
      </c>
      <c r="Q128" s="102" t="s">
        <v>139</v>
      </c>
      <c r="R128" s="102" t="s">
        <v>140</v>
      </c>
      <c r="S128" s="102" t="s">
        <v>141</v>
      </c>
      <c r="T128" s="103" t="s">
        <v>142</v>
      </c>
      <c r="U128" s="192"/>
      <c r="V128" s="192"/>
      <c r="W128" s="192"/>
      <c r="X128" s="192"/>
      <c r="Y128" s="192"/>
      <c r="Z128" s="192"/>
      <c r="AA128" s="192"/>
      <c r="AB128" s="192"/>
      <c r="AC128" s="192"/>
      <c r="AD128" s="192"/>
      <c r="AE128" s="192"/>
    </row>
    <row r="129" s="2" customFormat="1" ht="22.8" customHeight="1">
      <c r="A129" s="39"/>
      <c r="B129" s="40"/>
      <c r="C129" s="108" t="s">
        <v>143</v>
      </c>
      <c r="D129" s="41"/>
      <c r="E129" s="41"/>
      <c r="F129" s="41"/>
      <c r="G129" s="41"/>
      <c r="H129" s="41"/>
      <c r="I129" s="41"/>
      <c r="J129" s="198">
        <f>BK129</f>
        <v>0</v>
      </c>
      <c r="K129" s="41"/>
      <c r="L129" s="45"/>
      <c r="M129" s="104"/>
      <c r="N129" s="199"/>
      <c r="O129" s="105"/>
      <c r="P129" s="200">
        <f>P130+P347</f>
        <v>0</v>
      </c>
      <c r="Q129" s="105"/>
      <c r="R129" s="200">
        <f>R130+R347</f>
        <v>0</v>
      </c>
      <c r="S129" s="105"/>
      <c r="T129" s="201">
        <f>T130+T347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73</v>
      </c>
      <c r="AU129" s="18" t="s">
        <v>113</v>
      </c>
      <c r="BK129" s="202">
        <f>BK130+BK347</f>
        <v>0</v>
      </c>
    </row>
    <row r="130" s="12" customFormat="1" ht="25.92" customHeight="1">
      <c r="A130" s="12"/>
      <c r="B130" s="203"/>
      <c r="C130" s="204"/>
      <c r="D130" s="205" t="s">
        <v>73</v>
      </c>
      <c r="E130" s="206" t="s">
        <v>144</v>
      </c>
      <c r="F130" s="206" t="s">
        <v>145</v>
      </c>
      <c r="G130" s="204"/>
      <c r="H130" s="204"/>
      <c r="I130" s="207"/>
      <c r="J130" s="208">
        <f>BK130</f>
        <v>0</v>
      </c>
      <c r="K130" s="204"/>
      <c r="L130" s="209"/>
      <c r="M130" s="210"/>
      <c r="N130" s="211"/>
      <c r="O130" s="211"/>
      <c r="P130" s="212">
        <f>P131+P136+P236+P338+P345</f>
        <v>0</v>
      </c>
      <c r="Q130" s="211"/>
      <c r="R130" s="212">
        <f>R131+R136+R236+R338+R345</f>
        <v>0</v>
      </c>
      <c r="S130" s="211"/>
      <c r="T130" s="213">
        <f>T131+T136+T236+T338+T345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82</v>
      </c>
      <c r="AT130" s="215" t="s">
        <v>73</v>
      </c>
      <c r="AU130" s="215" t="s">
        <v>74</v>
      </c>
      <c r="AY130" s="214" t="s">
        <v>146</v>
      </c>
      <c r="BK130" s="216">
        <f>BK131+BK136+BK236+BK338+BK345</f>
        <v>0</v>
      </c>
    </row>
    <row r="131" s="12" customFormat="1" ht="22.8" customHeight="1">
      <c r="A131" s="12"/>
      <c r="B131" s="203"/>
      <c r="C131" s="204"/>
      <c r="D131" s="205" t="s">
        <v>73</v>
      </c>
      <c r="E131" s="217" t="s">
        <v>161</v>
      </c>
      <c r="F131" s="217" t="s">
        <v>568</v>
      </c>
      <c r="G131" s="204"/>
      <c r="H131" s="204"/>
      <c r="I131" s="207"/>
      <c r="J131" s="218">
        <f>BK131</f>
        <v>0</v>
      </c>
      <c r="K131" s="204"/>
      <c r="L131" s="209"/>
      <c r="M131" s="210"/>
      <c r="N131" s="211"/>
      <c r="O131" s="211"/>
      <c r="P131" s="212">
        <f>SUM(P132:P135)</f>
        <v>0</v>
      </c>
      <c r="Q131" s="211"/>
      <c r="R131" s="212">
        <f>SUM(R132:R135)</f>
        <v>0</v>
      </c>
      <c r="S131" s="211"/>
      <c r="T131" s="213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82</v>
      </c>
      <c r="AT131" s="215" t="s">
        <v>73</v>
      </c>
      <c r="AU131" s="215" t="s">
        <v>82</v>
      </c>
      <c r="AY131" s="214" t="s">
        <v>146</v>
      </c>
      <c r="BK131" s="216">
        <f>SUM(BK132:BK135)</f>
        <v>0</v>
      </c>
    </row>
    <row r="132" s="2" customFormat="1" ht="33" customHeight="1">
      <c r="A132" s="39"/>
      <c r="B132" s="40"/>
      <c r="C132" s="219" t="s">
        <v>82</v>
      </c>
      <c r="D132" s="219" t="s">
        <v>148</v>
      </c>
      <c r="E132" s="220" t="s">
        <v>1061</v>
      </c>
      <c r="F132" s="221" t="s">
        <v>1062</v>
      </c>
      <c r="G132" s="222" t="s">
        <v>307</v>
      </c>
      <c r="H132" s="223">
        <v>1</v>
      </c>
      <c r="I132" s="224"/>
      <c r="J132" s="225">
        <f>ROUND(I132*H132,2)</f>
        <v>0</v>
      </c>
      <c r="K132" s="221" t="s">
        <v>33</v>
      </c>
      <c r="L132" s="45"/>
      <c r="M132" s="226" t="s">
        <v>1</v>
      </c>
      <c r="N132" s="227" t="s">
        <v>39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152</v>
      </c>
      <c r="AT132" s="230" t="s">
        <v>148</v>
      </c>
      <c r="AU132" s="230" t="s">
        <v>84</v>
      </c>
      <c r="AY132" s="18" t="s">
        <v>146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82</v>
      </c>
      <c r="BK132" s="231">
        <f>ROUND(I132*H132,2)</f>
        <v>0</v>
      </c>
      <c r="BL132" s="18" t="s">
        <v>152</v>
      </c>
      <c r="BM132" s="230" t="s">
        <v>84</v>
      </c>
    </row>
    <row r="133" s="13" customFormat="1">
      <c r="A133" s="13"/>
      <c r="B133" s="232"/>
      <c r="C133" s="233"/>
      <c r="D133" s="234" t="s">
        <v>156</v>
      </c>
      <c r="E133" s="235" t="s">
        <v>1</v>
      </c>
      <c r="F133" s="236" t="s">
        <v>1063</v>
      </c>
      <c r="G133" s="233"/>
      <c r="H133" s="235" t="s">
        <v>1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156</v>
      </c>
      <c r="AU133" s="242" t="s">
        <v>84</v>
      </c>
      <c r="AV133" s="13" t="s">
        <v>82</v>
      </c>
      <c r="AW133" s="13" t="s">
        <v>30</v>
      </c>
      <c r="AX133" s="13" t="s">
        <v>74</v>
      </c>
      <c r="AY133" s="242" t="s">
        <v>146</v>
      </c>
    </row>
    <row r="134" s="14" customFormat="1">
      <c r="A134" s="14"/>
      <c r="B134" s="243"/>
      <c r="C134" s="244"/>
      <c r="D134" s="234" t="s">
        <v>156</v>
      </c>
      <c r="E134" s="245" t="s">
        <v>1</v>
      </c>
      <c r="F134" s="246" t="s">
        <v>1064</v>
      </c>
      <c r="G134" s="244"/>
      <c r="H134" s="247">
        <v>1</v>
      </c>
      <c r="I134" s="248"/>
      <c r="J134" s="244"/>
      <c r="K134" s="244"/>
      <c r="L134" s="249"/>
      <c r="M134" s="250"/>
      <c r="N134" s="251"/>
      <c r="O134" s="251"/>
      <c r="P134" s="251"/>
      <c r="Q134" s="251"/>
      <c r="R134" s="251"/>
      <c r="S134" s="251"/>
      <c r="T134" s="25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3" t="s">
        <v>156</v>
      </c>
      <c r="AU134" s="253" t="s">
        <v>84</v>
      </c>
      <c r="AV134" s="14" t="s">
        <v>84</v>
      </c>
      <c r="AW134" s="14" t="s">
        <v>30</v>
      </c>
      <c r="AX134" s="14" t="s">
        <v>74</v>
      </c>
      <c r="AY134" s="253" t="s">
        <v>146</v>
      </c>
    </row>
    <row r="135" s="15" customFormat="1">
      <c r="A135" s="15"/>
      <c r="B135" s="254"/>
      <c r="C135" s="255"/>
      <c r="D135" s="234" t="s">
        <v>156</v>
      </c>
      <c r="E135" s="256" t="s">
        <v>1</v>
      </c>
      <c r="F135" s="257" t="s">
        <v>160</v>
      </c>
      <c r="G135" s="255"/>
      <c r="H135" s="258">
        <v>1</v>
      </c>
      <c r="I135" s="259"/>
      <c r="J135" s="255"/>
      <c r="K135" s="255"/>
      <c r="L135" s="260"/>
      <c r="M135" s="261"/>
      <c r="N135" s="262"/>
      <c r="O135" s="262"/>
      <c r="P135" s="262"/>
      <c r="Q135" s="262"/>
      <c r="R135" s="262"/>
      <c r="S135" s="262"/>
      <c r="T135" s="263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4" t="s">
        <v>156</v>
      </c>
      <c r="AU135" s="264" t="s">
        <v>84</v>
      </c>
      <c r="AV135" s="15" t="s">
        <v>152</v>
      </c>
      <c r="AW135" s="15" t="s">
        <v>30</v>
      </c>
      <c r="AX135" s="15" t="s">
        <v>82</v>
      </c>
      <c r="AY135" s="264" t="s">
        <v>146</v>
      </c>
    </row>
    <row r="136" s="12" customFormat="1" ht="22.8" customHeight="1">
      <c r="A136" s="12"/>
      <c r="B136" s="203"/>
      <c r="C136" s="204"/>
      <c r="D136" s="205" t="s">
        <v>73</v>
      </c>
      <c r="E136" s="217" t="s">
        <v>164</v>
      </c>
      <c r="F136" s="217" t="s">
        <v>590</v>
      </c>
      <c r="G136" s="204"/>
      <c r="H136" s="204"/>
      <c r="I136" s="207"/>
      <c r="J136" s="218">
        <f>BK136</f>
        <v>0</v>
      </c>
      <c r="K136" s="204"/>
      <c r="L136" s="209"/>
      <c r="M136" s="210"/>
      <c r="N136" s="211"/>
      <c r="O136" s="211"/>
      <c r="P136" s="212">
        <f>SUM(P137:P235)</f>
        <v>0</v>
      </c>
      <c r="Q136" s="211"/>
      <c r="R136" s="212">
        <f>SUM(R137:R235)</f>
        <v>0</v>
      </c>
      <c r="S136" s="211"/>
      <c r="T136" s="213">
        <f>SUM(T137:T235)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4" t="s">
        <v>82</v>
      </c>
      <c r="AT136" s="215" t="s">
        <v>73</v>
      </c>
      <c r="AU136" s="215" t="s">
        <v>82</v>
      </c>
      <c r="AY136" s="214" t="s">
        <v>146</v>
      </c>
      <c r="BK136" s="216">
        <f>SUM(BK137:BK235)</f>
        <v>0</v>
      </c>
    </row>
    <row r="137" s="2" customFormat="1" ht="24.15" customHeight="1">
      <c r="A137" s="39"/>
      <c r="B137" s="40"/>
      <c r="C137" s="219" t="s">
        <v>84</v>
      </c>
      <c r="D137" s="219" t="s">
        <v>148</v>
      </c>
      <c r="E137" s="220" t="s">
        <v>1065</v>
      </c>
      <c r="F137" s="221" t="s">
        <v>1066</v>
      </c>
      <c r="G137" s="222" t="s">
        <v>307</v>
      </c>
      <c r="H137" s="223">
        <v>5</v>
      </c>
      <c r="I137" s="224"/>
      <c r="J137" s="225">
        <f>ROUND(I137*H137,2)</f>
        <v>0</v>
      </c>
      <c r="K137" s="221" t="s">
        <v>33</v>
      </c>
      <c r="L137" s="45"/>
      <c r="M137" s="226" t="s">
        <v>1</v>
      </c>
      <c r="N137" s="227" t="s">
        <v>39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152</v>
      </c>
      <c r="AT137" s="230" t="s">
        <v>148</v>
      </c>
      <c r="AU137" s="230" t="s">
        <v>84</v>
      </c>
      <c r="AY137" s="18" t="s">
        <v>146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82</v>
      </c>
      <c r="BK137" s="231">
        <f>ROUND(I137*H137,2)</f>
        <v>0</v>
      </c>
      <c r="BL137" s="18" t="s">
        <v>152</v>
      </c>
      <c r="BM137" s="230" t="s">
        <v>152</v>
      </c>
    </row>
    <row r="138" s="13" customFormat="1">
      <c r="A138" s="13"/>
      <c r="B138" s="232"/>
      <c r="C138" s="233"/>
      <c r="D138" s="234" t="s">
        <v>156</v>
      </c>
      <c r="E138" s="235" t="s">
        <v>1</v>
      </c>
      <c r="F138" s="236" t="s">
        <v>1067</v>
      </c>
      <c r="G138" s="233"/>
      <c r="H138" s="235" t="s">
        <v>1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156</v>
      </c>
      <c r="AU138" s="242" t="s">
        <v>84</v>
      </c>
      <c r="AV138" s="13" t="s">
        <v>82</v>
      </c>
      <c r="AW138" s="13" t="s">
        <v>30</v>
      </c>
      <c r="AX138" s="13" t="s">
        <v>74</v>
      </c>
      <c r="AY138" s="242" t="s">
        <v>146</v>
      </c>
    </row>
    <row r="139" s="13" customFormat="1">
      <c r="A139" s="13"/>
      <c r="B139" s="232"/>
      <c r="C139" s="233"/>
      <c r="D139" s="234" t="s">
        <v>156</v>
      </c>
      <c r="E139" s="235" t="s">
        <v>1</v>
      </c>
      <c r="F139" s="236" t="s">
        <v>1068</v>
      </c>
      <c r="G139" s="233"/>
      <c r="H139" s="235" t="s">
        <v>1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156</v>
      </c>
      <c r="AU139" s="242" t="s">
        <v>84</v>
      </c>
      <c r="AV139" s="13" t="s">
        <v>82</v>
      </c>
      <c r="AW139" s="13" t="s">
        <v>30</v>
      </c>
      <c r="AX139" s="13" t="s">
        <v>74</v>
      </c>
      <c r="AY139" s="242" t="s">
        <v>146</v>
      </c>
    </row>
    <row r="140" s="13" customFormat="1">
      <c r="A140" s="13"/>
      <c r="B140" s="232"/>
      <c r="C140" s="233"/>
      <c r="D140" s="234" t="s">
        <v>156</v>
      </c>
      <c r="E140" s="235" t="s">
        <v>1</v>
      </c>
      <c r="F140" s="236" t="s">
        <v>1069</v>
      </c>
      <c r="G140" s="233"/>
      <c r="H140" s="235" t="s">
        <v>1</v>
      </c>
      <c r="I140" s="237"/>
      <c r="J140" s="233"/>
      <c r="K140" s="233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156</v>
      </c>
      <c r="AU140" s="242" t="s">
        <v>84</v>
      </c>
      <c r="AV140" s="13" t="s">
        <v>82</v>
      </c>
      <c r="AW140" s="13" t="s">
        <v>30</v>
      </c>
      <c r="AX140" s="13" t="s">
        <v>74</v>
      </c>
      <c r="AY140" s="242" t="s">
        <v>146</v>
      </c>
    </row>
    <row r="141" s="14" customFormat="1">
      <c r="A141" s="14"/>
      <c r="B141" s="243"/>
      <c r="C141" s="244"/>
      <c r="D141" s="234" t="s">
        <v>156</v>
      </c>
      <c r="E141" s="245" t="s">
        <v>1</v>
      </c>
      <c r="F141" s="246" t="s">
        <v>1070</v>
      </c>
      <c r="G141" s="244"/>
      <c r="H141" s="247">
        <v>4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3" t="s">
        <v>156</v>
      </c>
      <c r="AU141" s="253" t="s">
        <v>84</v>
      </c>
      <c r="AV141" s="14" t="s">
        <v>84</v>
      </c>
      <c r="AW141" s="14" t="s">
        <v>30</v>
      </c>
      <c r="AX141" s="14" t="s">
        <v>74</v>
      </c>
      <c r="AY141" s="253" t="s">
        <v>146</v>
      </c>
    </row>
    <row r="142" s="14" customFormat="1">
      <c r="A142" s="14"/>
      <c r="B142" s="243"/>
      <c r="C142" s="244"/>
      <c r="D142" s="234" t="s">
        <v>156</v>
      </c>
      <c r="E142" s="245" t="s">
        <v>1</v>
      </c>
      <c r="F142" s="246" t="s">
        <v>1071</v>
      </c>
      <c r="G142" s="244"/>
      <c r="H142" s="247">
        <v>1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156</v>
      </c>
      <c r="AU142" s="253" t="s">
        <v>84</v>
      </c>
      <c r="AV142" s="14" t="s">
        <v>84</v>
      </c>
      <c r="AW142" s="14" t="s">
        <v>30</v>
      </c>
      <c r="AX142" s="14" t="s">
        <v>74</v>
      </c>
      <c r="AY142" s="253" t="s">
        <v>146</v>
      </c>
    </row>
    <row r="143" s="15" customFormat="1">
      <c r="A143" s="15"/>
      <c r="B143" s="254"/>
      <c r="C143" s="255"/>
      <c r="D143" s="234" t="s">
        <v>156</v>
      </c>
      <c r="E143" s="256" t="s">
        <v>1</v>
      </c>
      <c r="F143" s="257" t="s">
        <v>160</v>
      </c>
      <c r="G143" s="255"/>
      <c r="H143" s="258">
        <v>5</v>
      </c>
      <c r="I143" s="259"/>
      <c r="J143" s="255"/>
      <c r="K143" s="255"/>
      <c r="L143" s="260"/>
      <c r="M143" s="261"/>
      <c r="N143" s="262"/>
      <c r="O143" s="262"/>
      <c r="P143" s="262"/>
      <c r="Q143" s="262"/>
      <c r="R143" s="262"/>
      <c r="S143" s="262"/>
      <c r="T143" s="263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4" t="s">
        <v>156</v>
      </c>
      <c r="AU143" s="264" t="s">
        <v>84</v>
      </c>
      <c r="AV143" s="15" t="s">
        <v>152</v>
      </c>
      <c r="AW143" s="15" t="s">
        <v>30</v>
      </c>
      <c r="AX143" s="15" t="s">
        <v>82</v>
      </c>
      <c r="AY143" s="264" t="s">
        <v>146</v>
      </c>
    </row>
    <row r="144" s="2" customFormat="1" ht="16.5" customHeight="1">
      <c r="A144" s="39"/>
      <c r="B144" s="40"/>
      <c r="C144" s="219" t="s">
        <v>161</v>
      </c>
      <c r="D144" s="219" t="s">
        <v>148</v>
      </c>
      <c r="E144" s="220" t="s">
        <v>1072</v>
      </c>
      <c r="F144" s="221" t="s">
        <v>1073</v>
      </c>
      <c r="G144" s="222" t="s">
        <v>218</v>
      </c>
      <c r="H144" s="223">
        <v>53.740000000000002</v>
      </c>
      <c r="I144" s="224"/>
      <c r="J144" s="225">
        <f>ROUND(I144*H144,2)</f>
        <v>0</v>
      </c>
      <c r="K144" s="221" t="s">
        <v>33</v>
      </c>
      <c r="L144" s="45"/>
      <c r="M144" s="226" t="s">
        <v>1</v>
      </c>
      <c r="N144" s="227" t="s">
        <v>39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152</v>
      </c>
      <c r="AT144" s="230" t="s">
        <v>148</v>
      </c>
      <c r="AU144" s="230" t="s">
        <v>84</v>
      </c>
      <c r="AY144" s="18" t="s">
        <v>146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82</v>
      </c>
      <c r="BK144" s="231">
        <f>ROUND(I144*H144,2)</f>
        <v>0</v>
      </c>
      <c r="BL144" s="18" t="s">
        <v>152</v>
      </c>
      <c r="BM144" s="230" t="s">
        <v>164</v>
      </c>
    </row>
    <row r="145" s="13" customFormat="1">
      <c r="A145" s="13"/>
      <c r="B145" s="232"/>
      <c r="C145" s="233"/>
      <c r="D145" s="234" t="s">
        <v>156</v>
      </c>
      <c r="E145" s="235" t="s">
        <v>1</v>
      </c>
      <c r="F145" s="236" t="s">
        <v>1074</v>
      </c>
      <c r="G145" s="233"/>
      <c r="H145" s="235" t="s">
        <v>1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156</v>
      </c>
      <c r="AU145" s="242" t="s">
        <v>84</v>
      </c>
      <c r="AV145" s="13" t="s">
        <v>82</v>
      </c>
      <c r="AW145" s="13" t="s">
        <v>30</v>
      </c>
      <c r="AX145" s="13" t="s">
        <v>74</v>
      </c>
      <c r="AY145" s="242" t="s">
        <v>146</v>
      </c>
    </row>
    <row r="146" s="14" customFormat="1">
      <c r="A146" s="14"/>
      <c r="B146" s="243"/>
      <c r="C146" s="244"/>
      <c r="D146" s="234" t="s">
        <v>156</v>
      </c>
      <c r="E146" s="245" t="s">
        <v>1</v>
      </c>
      <c r="F146" s="246" t="s">
        <v>1075</v>
      </c>
      <c r="G146" s="244"/>
      <c r="H146" s="247">
        <v>14.268000000000001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156</v>
      </c>
      <c r="AU146" s="253" t="s">
        <v>84</v>
      </c>
      <c r="AV146" s="14" t="s">
        <v>84</v>
      </c>
      <c r="AW146" s="14" t="s">
        <v>30</v>
      </c>
      <c r="AX146" s="14" t="s">
        <v>74</v>
      </c>
      <c r="AY146" s="253" t="s">
        <v>146</v>
      </c>
    </row>
    <row r="147" s="14" customFormat="1">
      <c r="A147" s="14"/>
      <c r="B147" s="243"/>
      <c r="C147" s="244"/>
      <c r="D147" s="234" t="s">
        <v>156</v>
      </c>
      <c r="E147" s="245" t="s">
        <v>1</v>
      </c>
      <c r="F147" s="246" t="s">
        <v>1076</v>
      </c>
      <c r="G147" s="244"/>
      <c r="H147" s="247">
        <v>6.6799999999999997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3" t="s">
        <v>156</v>
      </c>
      <c r="AU147" s="253" t="s">
        <v>84</v>
      </c>
      <c r="AV147" s="14" t="s">
        <v>84</v>
      </c>
      <c r="AW147" s="14" t="s">
        <v>30</v>
      </c>
      <c r="AX147" s="14" t="s">
        <v>74</v>
      </c>
      <c r="AY147" s="253" t="s">
        <v>146</v>
      </c>
    </row>
    <row r="148" s="14" customFormat="1">
      <c r="A148" s="14"/>
      <c r="B148" s="243"/>
      <c r="C148" s="244"/>
      <c r="D148" s="234" t="s">
        <v>156</v>
      </c>
      <c r="E148" s="245" t="s">
        <v>1</v>
      </c>
      <c r="F148" s="246" t="s">
        <v>1077</v>
      </c>
      <c r="G148" s="244"/>
      <c r="H148" s="247">
        <v>3.294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156</v>
      </c>
      <c r="AU148" s="253" t="s">
        <v>84</v>
      </c>
      <c r="AV148" s="14" t="s">
        <v>84</v>
      </c>
      <c r="AW148" s="14" t="s">
        <v>30</v>
      </c>
      <c r="AX148" s="14" t="s">
        <v>74</v>
      </c>
      <c r="AY148" s="253" t="s">
        <v>146</v>
      </c>
    </row>
    <row r="149" s="14" customFormat="1">
      <c r="A149" s="14"/>
      <c r="B149" s="243"/>
      <c r="C149" s="244"/>
      <c r="D149" s="234" t="s">
        <v>156</v>
      </c>
      <c r="E149" s="245" t="s">
        <v>1</v>
      </c>
      <c r="F149" s="246" t="s">
        <v>1078</v>
      </c>
      <c r="G149" s="244"/>
      <c r="H149" s="247">
        <v>3.3140000000000001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156</v>
      </c>
      <c r="AU149" s="253" t="s">
        <v>84</v>
      </c>
      <c r="AV149" s="14" t="s">
        <v>84</v>
      </c>
      <c r="AW149" s="14" t="s">
        <v>30</v>
      </c>
      <c r="AX149" s="14" t="s">
        <v>74</v>
      </c>
      <c r="AY149" s="253" t="s">
        <v>146</v>
      </c>
    </row>
    <row r="150" s="13" customFormat="1">
      <c r="A150" s="13"/>
      <c r="B150" s="232"/>
      <c r="C150" s="233"/>
      <c r="D150" s="234" t="s">
        <v>156</v>
      </c>
      <c r="E150" s="235" t="s">
        <v>1</v>
      </c>
      <c r="F150" s="236" t="s">
        <v>1079</v>
      </c>
      <c r="G150" s="233"/>
      <c r="H150" s="235" t="s">
        <v>1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156</v>
      </c>
      <c r="AU150" s="242" t="s">
        <v>84</v>
      </c>
      <c r="AV150" s="13" t="s">
        <v>82</v>
      </c>
      <c r="AW150" s="13" t="s">
        <v>30</v>
      </c>
      <c r="AX150" s="13" t="s">
        <v>74</v>
      </c>
      <c r="AY150" s="242" t="s">
        <v>146</v>
      </c>
    </row>
    <row r="151" s="14" customFormat="1">
      <c r="A151" s="14"/>
      <c r="B151" s="243"/>
      <c r="C151" s="244"/>
      <c r="D151" s="234" t="s">
        <v>156</v>
      </c>
      <c r="E151" s="245" t="s">
        <v>1</v>
      </c>
      <c r="F151" s="246" t="s">
        <v>1080</v>
      </c>
      <c r="G151" s="244"/>
      <c r="H151" s="247">
        <v>2.2429999999999999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156</v>
      </c>
      <c r="AU151" s="253" t="s">
        <v>84</v>
      </c>
      <c r="AV151" s="14" t="s">
        <v>84</v>
      </c>
      <c r="AW151" s="14" t="s">
        <v>30</v>
      </c>
      <c r="AX151" s="14" t="s">
        <v>74</v>
      </c>
      <c r="AY151" s="253" t="s">
        <v>146</v>
      </c>
    </row>
    <row r="152" s="13" customFormat="1">
      <c r="A152" s="13"/>
      <c r="B152" s="232"/>
      <c r="C152" s="233"/>
      <c r="D152" s="234" t="s">
        <v>156</v>
      </c>
      <c r="E152" s="235" t="s">
        <v>1</v>
      </c>
      <c r="F152" s="236" t="s">
        <v>1081</v>
      </c>
      <c r="G152" s="233"/>
      <c r="H152" s="235" t="s">
        <v>1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156</v>
      </c>
      <c r="AU152" s="242" t="s">
        <v>84</v>
      </c>
      <c r="AV152" s="13" t="s">
        <v>82</v>
      </c>
      <c r="AW152" s="13" t="s">
        <v>30</v>
      </c>
      <c r="AX152" s="13" t="s">
        <v>74</v>
      </c>
      <c r="AY152" s="242" t="s">
        <v>146</v>
      </c>
    </row>
    <row r="153" s="14" customFormat="1">
      <c r="A153" s="14"/>
      <c r="B153" s="243"/>
      <c r="C153" s="244"/>
      <c r="D153" s="234" t="s">
        <v>156</v>
      </c>
      <c r="E153" s="245" t="s">
        <v>1</v>
      </c>
      <c r="F153" s="246" t="s">
        <v>1082</v>
      </c>
      <c r="G153" s="244"/>
      <c r="H153" s="247">
        <v>2.5209999999999999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3" t="s">
        <v>156</v>
      </c>
      <c r="AU153" s="253" t="s">
        <v>84</v>
      </c>
      <c r="AV153" s="14" t="s">
        <v>84</v>
      </c>
      <c r="AW153" s="14" t="s">
        <v>30</v>
      </c>
      <c r="AX153" s="14" t="s">
        <v>74</v>
      </c>
      <c r="AY153" s="253" t="s">
        <v>146</v>
      </c>
    </row>
    <row r="154" s="14" customFormat="1">
      <c r="A154" s="14"/>
      <c r="B154" s="243"/>
      <c r="C154" s="244"/>
      <c r="D154" s="234" t="s">
        <v>156</v>
      </c>
      <c r="E154" s="245" t="s">
        <v>1</v>
      </c>
      <c r="F154" s="246" t="s">
        <v>1083</v>
      </c>
      <c r="G154" s="244"/>
      <c r="H154" s="247">
        <v>2.2970000000000002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156</v>
      </c>
      <c r="AU154" s="253" t="s">
        <v>84</v>
      </c>
      <c r="AV154" s="14" t="s">
        <v>84</v>
      </c>
      <c r="AW154" s="14" t="s">
        <v>30</v>
      </c>
      <c r="AX154" s="14" t="s">
        <v>74</v>
      </c>
      <c r="AY154" s="253" t="s">
        <v>146</v>
      </c>
    </row>
    <row r="155" s="14" customFormat="1">
      <c r="A155" s="14"/>
      <c r="B155" s="243"/>
      <c r="C155" s="244"/>
      <c r="D155" s="234" t="s">
        <v>156</v>
      </c>
      <c r="E155" s="245" t="s">
        <v>1</v>
      </c>
      <c r="F155" s="246" t="s">
        <v>1084</v>
      </c>
      <c r="G155" s="244"/>
      <c r="H155" s="247">
        <v>2.367</v>
      </c>
      <c r="I155" s="248"/>
      <c r="J155" s="244"/>
      <c r="K155" s="244"/>
      <c r="L155" s="249"/>
      <c r="M155" s="250"/>
      <c r="N155" s="251"/>
      <c r="O155" s="251"/>
      <c r="P155" s="251"/>
      <c r="Q155" s="251"/>
      <c r="R155" s="251"/>
      <c r="S155" s="251"/>
      <c r="T155" s="25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3" t="s">
        <v>156</v>
      </c>
      <c r="AU155" s="253" t="s">
        <v>84</v>
      </c>
      <c r="AV155" s="14" t="s">
        <v>84</v>
      </c>
      <c r="AW155" s="14" t="s">
        <v>30</v>
      </c>
      <c r="AX155" s="14" t="s">
        <v>74</v>
      </c>
      <c r="AY155" s="253" t="s">
        <v>146</v>
      </c>
    </row>
    <row r="156" s="14" customFormat="1">
      <c r="A156" s="14"/>
      <c r="B156" s="243"/>
      <c r="C156" s="244"/>
      <c r="D156" s="234" t="s">
        <v>156</v>
      </c>
      <c r="E156" s="245" t="s">
        <v>1</v>
      </c>
      <c r="F156" s="246" t="s">
        <v>1085</v>
      </c>
      <c r="G156" s="244"/>
      <c r="H156" s="247">
        <v>2.4430000000000001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156</v>
      </c>
      <c r="AU156" s="253" t="s">
        <v>84</v>
      </c>
      <c r="AV156" s="14" t="s">
        <v>84</v>
      </c>
      <c r="AW156" s="14" t="s">
        <v>30</v>
      </c>
      <c r="AX156" s="14" t="s">
        <v>74</v>
      </c>
      <c r="AY156" s="253" t="s">
        <v>146</v>
      </c>
    </row>
    <row r="157" s="14" customFormat="1">
      <c r="A157" s="14"/>
      <c r="B157" s="243"/>
      <c r="C157" s="244"/>
      <c r="D157" s="234" t="s">
        <v>156</v>
      </c>
      <c r="E157" s="245" t="s">
        <v>1</v>
      </c>
      <c r="F157" s="246" t="s">
        <v>1086</v>
      </c>
      <c r="G157" s="244"/>
      <c r="H157" s="247">
        <v>2.52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156</v>
      </c>
      <c r="AU157" s="253" t="s">
        <v>84</v>
      </c>
      <c r="AV157" s="14" t="s">
        <v>84</v>
      </c>
      <c r="AW157" s="14" t="s">
        <v>30</v>
      </c>
      <c r="AX157" s="14" t="s">
        <v>74</v>
      </c>
      <c r="AY157" s="253" t="s">
        <v>146</v>
      </c>
    </row>
    <row r="158" s="13" customFormat="1">
      <c r="A158" s="13"/>
      <c r="B158" s="232"/>
      <c r="C158" s="233"/>
      <c r="D158" s="234" t="s">
        <v>156</v>
      </c>
      <c r="E158" s="235" t="s">
        <v>1</v>
      </c>
      <c r="F158" s="236" t="s">
        <v>1087</v>
      </c>
      <c r="G158" s="233"/>
      <c r="H158" s="235" t="s">
        <v>1</v>
      </c>
      <c r="I158" s="237"/>
      <c r="J158" s="233"/>
      <c r="K158" s="233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156</v>
      </c>
      <c r="AU158" s="242" t="s">
        <v>84</v>
      </c>
      <c r="AV158" s="13" t="s">
        <v>82</v>
      </c>
      <c r="AW158" s="13" t="s">
        <v>30</v>
      </c>
      <c r="AX158" s="13" t="s">
        <v>74</v>
      </c>
      <c r="AY158" s="242" t="s">
        <v>146</v>
      </c>
    </row>
    <row r="159" s="14" customFormat="1">
      <c r="A159" s="14"/>
      <c r="B159" s="243"/>
      <c r="C159" s="244"/>
      <c r="D159" s="234" t="s">
        <v>156</v>
      </c>
      <c r="E159" s="245" t="s">
        <v>1</v>
      </c>
      <c r="F159" s="246" t="s">
        <v>1088</v>
      </c>
      <c r="G159" s="244"/>
      <c r="H159" s="247">
        <v>6.5709999999999997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3" t="s">
        <v>156</v>
      </c>
      <c r="AU159" s="253" t="s">
        <v>84</v>
      </c>
      <c r="AV159" s="14" t="s">
        <v>84</v>
      </c>
      <c r="AW159" s="14" t="s">
        <v>30</v>
      </c>
      <c r="AX159" s="14" t="s">
        <v>74</v>
      </c>
      <c r="AY159" s="253" t="s">
        <v>146</v>
      </c>
    </row>
    <row r="160" s="14" customFormat="1">
      <c r="A160" s="14"/>
      <c r="B160" s="243"/>
      <c r="C160" s="244"/>
      <c r="D160" s="234" t="s">
        <v>156</v>
      </c>
      <c r="E160" s="245" t="s">
        <v>1</v>
      </c>
      <c r="F160" s="246" t="s">
        <v>1089</v>
      </c>
      <c r="G160" s="244"/>
      <c r="H160" s="247">
        <v>2.0819999999999999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3" t="s">
        <v>156</v>
      </c>
      <c r="AU160" s="253" t="s">
        <v>84</v>
      </c>
      <c r="AV160" s="14" t="s">
        <v>84</v>
      </c>
      <c r="AW160" s="14" t="s">
        <v>30</v>
      </c>
      <c r="AX160" s="14" t="s">
        <v>74</v>
      </c>
      <c r="AY160" s="253" t="s">
        <v>146</v>
      </c>
    </row>
    <row r="161" s="14" customFormat="1">
      <c r="A161" s="14"/>
      <c r="B161" s="243"/>
      <c r="C161" s="244"/>
      <c r="D161" s="234" t="s">
        <v>156</v>
      </c>
      <c r="E161" s="245" t="s">
        <v>1</v>
      </c>
      <c r="F161" s="246" t="s">
        <v>1090</v>
      </c>
      <c r="G161" s="244"/>
      <c r="H161" s="247">
        <v>3.1400000000000001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156</v>
      </c>
      <c r="AU161" s="253" t="s">
        <v>84</v>
      </c>
      <c r="AV161" s="14" t="s">
        <v>84</v>
      </c>
      <c r="AW161" s="14" t="s">
        <v>30</v>
      </c>
      <c r="AX161" s="14" t="s">
        <v>74</v>
      </c>
      <c r="AY161" s="253" t="s">
        <v>146</v>
      </c>
    </row>
    <row r="162" s="15" customFormat="1">
      <c r="A162" s="15"/>
      <c r="B162" s="254"/>
      <c r="C162" s="255"/>
      <c r="D162" s="234" t="s">
        <v>156</v>
      </c>
      <c r="E162" s="256" t="s">
        <v>1</v>
      </c>
      <c r="F162" s="257" t="s">
        <v>160</v>
      </c>
      <c r="G162" s="255"/>
      <c r="H162" s="258">
        <v>53.739999999999995</v>
      </c>
      <c r="I162" s="259"/>
      <c r="J162" s="255"/>
      <c r="K162" s="255"/>
      <c r="L162" s="260"/>
      <c r="M162" s="261"/>
      <c r="N162" s="262"/>
      <c r="O162" s="262"/>
      <c r="P162" s="262"/>
      <c r="Q162" s="262"/>
      <c r="R162" s="262"/>
      <c r="S162" s="262"/>
      <c r="T162" s="263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4" t="s">
        <v>156</v>
      </c>
      <c r="AU162" s="264" t="s">
        <v>84</v>
      </c>
      <c r="AV162" s="15" t="s">
        <v>152</v>
      </c>
      <c r="AW162" s="15" t="s">
        <v>30</v>
      </c>
      <c r="AX162" s="15" t="s">
        <v>82</v>
      </c>
      <c r="AY162" s="264" t="s">
        <v>146</v>
      </c>
    </row>
    <row r="163" s="2" customFormat="1" ht="24.15" customHeight="1">
      <c r="A163" s="39"/>
      <c r="B163" s="40"/>
      <c r="C163" s="219" t="s">
        <v>152</v>
      </c>
      <c r="D163" s="219" t="s">
        <v>148</v>
      </c>
      <c r="E163" s="220" t="s">
        <v>1091</v>
      </c>
      <c r="F163" s="221" t="s">
        <v>1092</v>
      </c>
      <c r="G163" s="222" t="s">
        <v>218</v>
      </c>
      <c r="H163" s="223">
        <v>2.7999999999999998</v>
      </c>
      <c r="I163" s="224"/>
      <c r="J163" s="225">
        <f>ROUND(I163*H163,2)</f>
        <v>0</v>
      </c>
      <c r="K163" s="221" t="s">
        <v>33</v>
      </c>
      <c r="L163" s="45"/>
      <c r="M163" s="226" t="s">
        <v>1</v>
      </c>
      <c r="N163" s="227" t="s">
        <v>39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152</v>
      </c>
      <c r="AT163" s="230" t="s">
        <v>148</v>
      </c>
      <c r="AU163" s="230" t="s">
        <v>84</v>
      </c>
      <c r="AY163" s="18" t="s">
        <v>146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82</v>
      </c>
      <c r="BK163" s="231">
        <f>ROUND(I163*H163,2)</f>
        <v>0</v>
      </c>
      <c r="BL163" s="18" t="s">
        <v>152</v>
      </c>
      <c r="BM163" s="230" t="s">
        <v>170</v>
      </c>
    </row>
    <row r="164" s="13" customFormat="1">
      <c r="A164" s="13"/>
      <c r="B164" s="232"/>
      <c r="C164" s="233"/>
      <c r="D164" s="234" t="s">
        <v>156</v>
      </c>
      <c r="E164" s="235" t="s">
        <v>1</v>
      </c>
      <c r="F164" s="236" t="s">
        <v>1074</v>
      </c>
      <c r="G164" s="233"/>
      <c r="H164" s="235" t="s">
        <v>1</v>
      </c>
      <c r="I164" s="237"/>
      <c r="J164" s="233"/>
      <c r="K164" s="233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156</v>
      </c>
      <c r="AU164" s="242" t="s">
        <v>84</v>
      </c>
      <c r="AV164" s="13" t="s">
        <v>82</v>
      </c>
      <c r="AW164" s="13" t="s">
        <v>30</v>
      </c>
      <c r="AX164" s="13" t="s">
        <v>74</v>
      </c>
      <c r="AY164" s="242" t="s">
        <v>146</v>
      </c>
    </row>
    <row r="165" s="14" customFormat="1">
      <c r="A165" s="14"/>
      <c r="B165" s="243"/>
      <c r="C165" s="244"/>
      <c r="D165" s="234" t="s">
        <v>156</v>
      </c>
      <c r="E165" s="245" t="s">
        <v>1</v>
      </c>
      <c r="F165" s="246" t="s">
        <v>1093</v>
      </c>
      <c r="G165" s="244"/>
      <c r="H165" s="247">
        <v>2.7999999999999998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3" t="s">
        <v>156</v>
      </c>
      <c r="AU165" s="253" t="s">
        <v>84</v>
      </c>
      <c r="AV165" s="14" t="s">
        <v>84</v>
      </c>
      <c r="AW165" s="14" t="s">
        <v>30</v>
      </c>
      <c r="AX165" s="14" t="s">
        <v>74</v>
      </c>
      <c r="AY165" s="253" t="s">
        <v>146</v>
      </c>
    </row>
    <row r="166" s="15" customFormat="1">
      <c r="A166" s="15"/>
      <c r="B166" s="254"/>
      <c r="C166" s="255"/>
      <c r="D166" s="234" t="s">
        <v>156</v>
      </c>
      <c r="E166" s="256" t="s">
        <v>1</v>
      </c>
      <c r="F166" s="257" t="s">
        <v>160</v>
      </c>
      <c r="G166" s="255"/>
      <c r="H166" s="258">
        <v>2.7999999999999998</v>
      </c>
      <c r="I166" s="259"/>
      <c r="J166" s="255"/>
      <c r="K166" s="255"/>
      <c r="L166" s="260"/>
      <c r="M166" s="261"/>
      <c r="N166" s="262"/>
      <c r="O166" s="262"/>
      <c r="P166" s="262"/>
      <c r="Q166" s="262"/>
      <c r="R166" s="262"/>
      <c r="S166" s="262"/>
      <c r="T166" s="263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4" t="s">
        <v>156</v>
      </c>
      <c r="AU166" s="264" t="s">
        <v>84</v>
      </c>
      <c r="AV166" s="15" t="s">
        <v>152</v>
      </c>
      <c r="AW166" s="15" t="s">
        <v>30</v>
      </c>
      <c r="AX166" s="15" t="s">
        <v>82</v>
      </c>
      <c r="AY166" s="264" t="s">
        <v>146</v>
      </c>
    </row>
    <row r="167" s="2" customFormat="1" ht="44.25" customHeight="1">
      <c r="A167" s="39"/>
      <c r="B167" s="40"/>
      <c r="C167" s="219" t="s">
        <v>173</v>
      </c>
      <c r="D167" s="219" t="s">
        <v>148</v>
      </c>
      <c r="E167" s="220" t="s">
        <v>1094</v>
      </c>
      <c r="F167" s="221" t="s">
        <v>1095</v>
      </c>
      <c r="G167" s="222" t="s">
        <v>151</v>
      </c>
      <c r="H167" s="223">
        <v>5</v>
      </c>
      <c r="I167" s="224"/>
      <c r="J167" s="225">
        <f>ROUND(I167*H167,2)</f>
        <v>0</v>
      </c>
      <c r="K167" s="221" t="s">
        <v>1</v>
      </c>
      <c r="L167" s="45"/>
      <c r="M167" s="226" t="s">
        <v>1</v>
      </c>
      <c r="N167" s="227" t="s">
        <v>39</v>
      </c>
      <c r="O167" s="92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152</v>
      </c>
      <c r="AT167" s="230" t="s">
        <v>148</v>
      </c>
      <c r="AU167" s="230" t="s">
        <v>84</v>
      </c>
      <c r="AY167" s="18" t="s">
        <v>146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82</v>
      </c>
      <c r="BK167" s="231">
        <f>ROUND(I167*H167,2)</f>
        <v>0</v>
      </c>
      <c r="BL167" s="18" t="s">
        <v>152</v>
      </c>
      <c r="BM167" s="230" t="s">
        <v>176</v>
      </c>
    </row>
    <row r="168" s="13" customFormat="1">
      <c r="A168" s="13"/>
      <c r="B168" s="232"/>
      <c r="C168" s="233"/>
      <c r="D168" s="234" t="s">
        <v>156</v>
      </c>
      <c r="E168" s="235" t="s">
        <v>1</v>
      </c>
      <c r="F168" s="236" t="s">
        <v>1074</v>
      </c>
      <c r="G168" s="233"/>
      <c r="H168" s="235" t="s">
        <v>1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156</v>
      </c>
      <c r="AU168" s="242" t="s">
        <v>84</v>
      </c>
      <c r="AV168" s="13" t="s">
        <v>82</v>
      </c>
      <c r="AW168" s="13" t="s">
        <v>30</v>
      </c>
      <c r="AX168" s="13" t="s">
        <v>74</v>
      </c>
      <c r="AY168" s="242" t="s">
        <v>146</v>
      </c>
    </row>
    <row r="169" s="13" customFormat="1">
      <c r="A169" s="13"/>
      <c r="B169" s="232"/>
      <c r="C169" s="233"/>
      <c r="D169" s="234" t="s">
        <v>156</v>
      </c>
      <c r="E169" s="235" t="s">
        <v>1</v>
      </c>
      <c r="F169" s="236" t="s">
        <v>1096</v>
      </c>
      <c r="G169" s="233"/>
      <c r="H169" s="235" t="s">
        <v>1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156</v>
      </c>
      <c r="AU169" s="242" t="s">
        <v>84</v>
      </c>
      <c r="AV169" s="13" t="s">
        <v>82</v>
      </c>
      <c r="AW169" s="13" t="s">
        <v>30</v>
      </c>
      <c r="AX169" s="13" t="s">
        <v>74</v>
      </c>
      <c r="AY169" s="242" t="s">
        <v>146</v>
      </c>
    </row>
    <row r="170" s="14" customFormat="1">
      <c r="A170" s="14"/>
      <c r="B170" s="243"/>
      <c r="C170" s="244"/>
      <c r="D170" s="234" t="s">
        <v>156</v>
      </c>
      <c r="E170" s="245" t="s">
        <v>1</v>
      </c>
      <c r="F170" s="246" t="s">
        <v>1097</v>
      </c>
      <c r="G170" s="244"/>
      <c r="H170" s="247">
        <v>4</v>
      </c>
      <c r="I170" s="248"/>
      <c r="J170" s="244"/>
      <c r="K170" s="244"/>
      <c r="L170" s="249"/>
      <c r="M170" s="250"/>
      <c r="N170" s="251"/>
      <c r="O170" s="251"/>
      <c r="P170" s="251"/>
      <c r="Q170" s="251"/>
      <c r="R170" s="251"/>
      <c r="S170" s="251"/>
      <c r="T170" s="25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3" t="s">
        <v>156</v>
      </c>
      <c r="AU170" s="253" t="s">
        <v>84</v>
      </c>
      <c r="AV170" s="14" t="s">
        <v>84</v>
      </c>
      <c r="AW170" s="14" t="s">
        <v>30</v>
      </c>
      <c r="AX170" s="14" t="s">
        <v>74</v>
      </c>
      <c r="AY170" s="253" t="s">
        <v>146</v>
      </c>
    </row>
    <row r="171" s="14" customFormat="1">
      <c r="A171" s="14"/>
      <c r="B171" s="243"/>
      <c r="C171" s="244"/>
      <c r="D171" s="234" t="s">
        <v>156</v>
      </c>
      <c r="E171" s="245" t="s">
        <v>1</v>
      </c>
      <c r="F171" s="246" t="s">
        <v>1098</v>
      </c>
      <c r="G171" s="244"/>
      <c r="H171" s="247">
        <v>1</v>
      </c>
      <c r="I171" s="248"/>
      <c r="J171" s="244"/>
      <c r="K171" s="244"/>
      <c r="L171" s="249"/>
      <c r="M171" s="250"/>
      <c r="N171" s="251"/>
      <c r="O171" s="251"/>
      <c r="P171" s="251"/>
      <c r="Q171" s="251"/>
      <c r="R171" s="251"/>
      <c r="S171" s="251"/>
      <c r="T171" s="25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3" t="s">
        <v>156</v>
      </c>
      <c r="AU171" s="253" t="s">
        <v>84</v>
      </c>
      <c r="AV171" s="14" t="s">
        <v>84</v>
      </c>
      <c r="AW171" s="14" t="s">
        <v>30</v>
      </c>
      <c r="AX171" s="14" t="s">
        <v>74</v>
      </c>
      <c r="AY171" s="253" t="s">
        <v>146</v>
      </c>
    </row>
    <row r="172" s="15" customFormat="1">
      <c r="A172" s="15"/>
      <c r="B172" s="254"/>
      <c r="C172" s="255"/>
      <c r="D172" s="234" t="s">
        <v>156</v>
      </c>
      <c r="E172" s="256" t="s">
        <v>1</v>
      </c>
      <c r="F172" s="257" t="s">
        <v>160</v>
      </c>
      <c r="G172" s="255"/>
      <c r="H172" s="258">
        <v>5</v>
      </c>
      <c r="I172" s="259"/>
      <c r="J172" s="255"/>
      <c r="K172" s="255"/>
      <c r="L172" s="260"/>
      <c r="M172" s="261"/>
      <c r="N172" s="262"/>
      <c r="O172" s="262"/>
      <c r="P172" s="262"/>
      <c r="Q172" s="262"/>
      <c r="R172" s="262"/>
      <c r="S172" s="262"/>
      <c r="T172" s="263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4" t="s">
        <v>156</v>
      </c>
      <c r="AU172" s="264" t="s">
        <v>84</v>
      </c>
      <c r="AV172" s="15" t="s">
        <v>152</v>
      </c>
      <c r="AW172" s="15" t="s">
        <v>30</v>
      </c>
      <c r="AX172" s="15" t="s">
        <v>82</v>
      </c>
      <c r="AY172" s="264" t="s">
        <v>146</v>
      </c>
    </row>
    <row r="173" s="2" customFormat="1" ht="24.15" customHeight="1">
      <c r="A173" s="39"/>
      <c r="B173" s="40"/>
      <c r="C173" s="219" t="s">
        <v>164</v>
      </c>
      <c r="D173" s="219" t="s">
        <v>148</v>
      </c>
      <c r="E173" s="220" t="s">
        <v>601</v>
      </c>
      <c r="F173" s="221" t="s">
        <v>602</v>
      </c>
      <c r="G173" s="222" t="s">
        <v>218</v>
      </c>
      <c r="H173" s="223">
        <v>104.70999999999999</v>
      </c>
      <c r="I173" s="224"/>
      <c r="J173" s="225">
        <f>ROUND(I173*H173,2)</f>
        <v>0</v>
      </c>
      <c r="K173" s="221" t="s">
        <v>33</v>
      </c>
      <c r="L173" s="45"/>
      <c r="M173" s="226" t="s">
        <v>1</v>
      </c>
      <c r="N173" s="227" t="s">
        <v>39</v>
      </c>
      <c r="O173" s="92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152</v>
      </c>
      <c r="AT173" s="230" t="s">
        <v>148</v>
      </c>
      <c r="AU173" s="230" t="s">
        <v>84</v>
      </c>
      <c r="AY173" s="18" t="s">
        <v>146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82</v>
      </c>
      <c r="BK173" s="231">
        <f>ROUND(I173*H173,2)</f>
        <v>0</v>
      </c>
      <c r="BL173" s="18" t="s">
        <v>152</v>
      </c>
      <c r="BM173" s="230" t="s">
        <v>180</v>
      </c>
    </row>
    <row r="174" s="13" customFormat="1">
      <c r="A174" s="13"/>
      <c r="B174" s="232"/>
      <c r="C174" s="233"/>
      <c r="D174" s="234" t="s">
        <v>156</v>
      </c>
      <c r="E174" s="235" t="s">
        <v>1</v>
      </c>
      <c r="F174" s="236" t="s">
        <v>1067</v>
      </c>
      <c r="G174" s="233"/>
      <c r="H174" s="235" t="s">
        <v>1</v>
      </c>
      <c r="I174" s="237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2" t="s">
        <v>156</v>
      </c>
      <c r="AU174" s="242" t="s">
        <v>84</v>
      </c>
      <c r="AV174" s="13" t="s">
        <v>82</v>
      </c>
      <c r="AW174" s="13" t="s">
        <v>30</v>
      </c>
      <c r="AX174" s="13" t="s">
        <v>74</v>
      </c>
      <c r="AY174" s="242" t="s">
        <v>146</v>
      </c>
    </row>
    <row r="175" s="13" customFormat="1">
      <c r="A175" s="13"/>
      <c r="B175" s="232"/>
      <c r="C175" s="233"/>
      <c r="D175" s="234" t="s">
        <v>156</v>
      </c>
      <c r="E175" s="235" t="s">
        <v>1</v>
      </c>
      <c r="F175" s="236" t="s">
        <v>1068</v>
      </c>
      <c r="G175" s="233"/>
      <c r="H175" s="235" t="s">
        <v>1</v>
      </c>
      <c r="I175" s="237"/>
      <c r="J175" s="233"/>
      <c r="K175" s="233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156</v>
      </c>
      <c r="AU175" s="242" t="s">
        <v>84</v>
      </c>
      <c r="AV175" s="13" t="s">
        <v>82</v>
      </c>
      <c r="AW175" s="13" t="s">
        <v>30</v>
      </c>
      <c r="AX175" s="13" t="s">
        <v>74</v>
      </c>
      <c r="AY175" s="242" t="s">
        <v>146</v>
      </c>
    </row>
    <row r="176" s="13" customFormat="1">
      <c r="A176" s="13"/>
      <c r="B176" s="232"/>
      <c r="C176" s="233"/>
      <c r="D176" s="234" t="s">
        <v>156</v>
      </c>
      <c r="E176" s="235" t="s">
        <v>1</v>
      </c>
      <c r="F176" s="236" t="s">
        <v>1099</v>
      </c>
      <c r="G176" s="233"/>
      <c r="H176" s="235" t="s">
        <v>1</v>
      </c>
      <c r="I176" s="237"/>
      <c r="J176" s="233"/>
      <c r="K176" s="233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156</v>
      </c>
      <c r="AU176" s="242" t="s">
        <v>84</v>
      </c>
      <c r="AV176" s="13" t="s">
        <v>82</v>
      </c>
      <c r="AW176" s="13" t="s">
        <v>30</v>
      </c>
      <c r="AX176" s="13" t="s">
        <v>74</v>
      </c>
      <c r="AY176" s="242" t="s">
        <v>146</v>
      </c>
    </row>
    <row r="177" s="14" customFormat="1">
      <c r="A177" s="14"/>
      <c r="B177" s="243"/>
      <c r="C177" s="244"/>
      <c r="D177" s="234" t="s">
        <v>156</v>
      </c>
      <c r="E177" s="245" t="s">
        <v>1</v>
      </c>
      <c r="F177" s="246" t="s">
        <v>1100</v>
      </c>
      <c r="G177" s="244"/>
      <c r="H177" s="247">
        <v>15</v>
      </c>
      <c r="I177" s="248"/>
      <c r="J177" s="244"/>
      <c r="K177" s="244"/>
      <c r="L177" s="249"/>
      <c r="M177" s="250"/>
      <c r="N177" s="251"/>
      <c r="O177" s="251"/>
      <c r="P177" s="251"/>
      <c r="Q177" s="251"/>
      <c r="R177" s="251"/>
      <c r="S177" s="251"/>
      <c r="T177" s="25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3" t="s">
        <v>156</v>
      </c>
      <c r="AU177" s="253" t="s">
        <v>84</v>
      </c>
      <c r="AV177" s="14" t="s">
        <v>84</v>
      </c>
      <c r="AW177" s="14" t="s">
        <v>30</v>
      </c>
      <c r="AX177" s="14" t="s">
        <v>74</v>
      </c>
      <c r="AY177" s="253" t="s">
        <v>146</v>
      </c>
    </row>
    <row r="178" s="14" customFormat="1">
      <c r="A178" s="14"/>
      <c r="B178" s="243"/>
      <c r="C178" s="244"/>
      <c r="D178" s="234" t="s">
        <v>156</v>
      </c>
      <c r="E178" s="245" t="s">
        <v>1</v>
      </c>
      <c r="F178" s="246" t="s">
        <v>1101</v>
      </c>
      <c r="G178" s="244"/>
      <c r="H178" s="247">
        <v>5</v>
      </c>
      <c r="I178" s="248"/>
      <c r="J178" s="244"/>
      <c r="K178" s="244"/>
      <c r="L178" s="249"/>
      <c r="M178" s="250"/>
      <c r="N178" s="251"/>
      <c r="O178" s="251"/>
      <c r="P178" s="251"/>
      <c r="Q178" s="251"/>
      <c r="R178" s="251"/>
      <c r="S178" s="251"/>
      <c r="T178" s="25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3" t="s">
        <v>156</v>
      </c>
      <c r="AU178" s="253" t="s">
        <v>84</v>
      </c>
      <c r="AV178" s="14" t="s">
        <v>84</v>
      </c>
      <c r="AW178" s="14" t="s">
        <v>30</v>
      </c>
      <c r="AX178" s="14" t="s">
        <v>74</v>
      </c>
      <c r="AY178" s="253" t="s">
        <v>146</v>
      </c>
    </row>
    <row r="179" s="16" customFormat="1">
      <c r="A179" s="16"/>
      <c r="B179" s="280"/>
      <c r="C179" s="281"/>
      <c r="D179" s="234" t="s">
        <v>156</v>
      </c>
      <c r="E179" s="282" t="s">
        <v>1</v>
      </c>
      <c r="F179" s="283" t="s">
        <v>706</v>
      </c>
      <c r="G179" s="281"/>
      <c r="H179" s="284">
        <v>20</v>
      </c>
      <c r="I179" s="285"/>
      <c r="J179" s="281"/>
      <c r="K179" s="281"/>
      <c r="L179" s="286"/>
      <c r="M179" s="287"/>
      <c r="N179" s="288"/>
      <c r="O179" s="288"/>
      <c r="P179" s="288"/>
      <c r="Q179" s="288"/>
      <c r="R179" s="288"/>
      <c r="S179" s="288"/>
      <c r="T179" s="289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T179" s="290" t="s">
        <v>156</v>
      </c>
      <c r="AU179" s="290" t="s">
        <v>84</v>
      </c>
      <c r="AV179" s="16" t="s">
        <v>161</v>
      </c>
      <c r="AW179" s="16" t="s">
        <v>30</v>
      </c>
      <c r="AX179" s="16" t="s">
        <v>74</v>
      </c>
      <c r="AY179" s="290" t="s">
        <v>146</v>
      </c>
    </row>
    <row r="180" s="13" customFormat="1">
      <c r="A180" s="13"/>
      <c r="B180" s="232"/>
      <c r="C180" s="233"/>
      <c r="D180" s="234" t="s">
        <v>156</v>
      </c>
      <c r="E180" s="235" t="s">
        <v>1</v>
      </c>
      <c r="F180" s="236" t="s">
        <v>1102</v>
      </c>
      <c r="G180" s="233"/>
      <c r="H180" s="235" t="s">
        <v>1</v>
      </c>
      <c r="I180" s="237"/>
      <c r="J180" s="233"/>
      <c r="K180" s="233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156</v>
      </c>
      <c r="AU180" s="242" t="s">
        <v>84</v>
      </c>
      <c r="AV180" s="13" t="s">
        <v>82</v>
      </c>
      <c r="AW180" s="13" t="s">
        <v>30</v>
      </c>
      <c r="AX180" s="13" t="s">
        <v>74</v>
      </c>
      <c r="AY180" s="242" t="s">
        <v>146</v>
      </c>
    </row>
    <row r="181" s="14" customFormat="1">
      <c r="A181" s="14"/>
      <c r="B181" s="243"/>
      <c r="C181" s="244"/>
      <c r="D181" s="234" t="s">
        <v>156</v>
      </c>
      <c r="E181" s="245" t="s">
        <v>1</v>
      </c>
      <c r="F181" s="246" t="s">
        <v>1103</v>
      </c>
      <c r="G181" s="244"/>
      <c r="H181" s="247">
        <v>22.632000000000001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3" t="s">
        <v>156</v>
      </c>
      <c r="AU181" s="253" t="s">
        <v>84</v>
      </c>
      <c r="AV181" s="14" t="s">
        <v>84</v>
      </c>
      <c r="AW181" s="14" t="s">
        <v>30</v>
      </c>
      <c r="AX181" s="14" t="s">
        <v>74</v>
      </c>
      <c r="AY181" s="253" t="s">
        <v>146</v>
      </c>
    </row>
    <row r="182" s="14" customFormat="1">
      <c r="A182" s="14"/>
      <c r="B182" s="243"/>
      <c r="C182" s="244"/>
      <c r="D182" s="234" t="s">
        <v>156</v>
      </c>
      <c r="E182" s="245" t="s">
        <v>1</v>
      </c>
      <c r="F182" s="246" t="s">
        <v>1104</v>
      </c>
      <c r="G182" s="244"/>
      <c r="H182" s="247">
        <v>8.1129999999999995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3" t="s">
        <v>156</v>
      </c>
      <c r="AU182" s="253" t="s">
        <v>84</v>
      </c>
      <c r="AV182" s="14" t="s">
        <v>84</v>
      </c>
      <c r="AW182" s="14" t="s">
        <v>30</v>
      </c>
      <c r="AX182" s="14" t="s">
        <v>74</v>
      </c>
      <c r="AY182" s="253" t="s">
        <v>146</v>
      </c>
    </row>
    <row r="183" s="14" customFormat="1">
      <c r="A183" s="14"/>
      <c r="B183" s="243"/>
      <c r="C183" s="244"/>
      <c r="D183" s="234" t="s">
        <v>156</v>
      </c>
      <c r="E183" s="245" t="s">
        <v>1</v>
      </c>
      <c r="F183" s="246" t="s">
        <v>1105</v>
      </c>
      <c r="G183" s="244"/>
      <c r="H183" s="247">
        <v>3.9910000000000001</v>
      </c>
      <c r="I183" s="248"/>
      <c r="J183" s="244"/>
      <c r="K183" s="244"/>
      <c r="L183" s="249"/>
      <c r="M183" s="250"/>
      <c r="N183" s="251"/>
      <c r="O183" s="251"/>
      <c r="P183" s="251"/>
      <c r="Q183" s="251"/>
      <c r="R183" s="251"/>
      <c r="S183" s="251"/>
      <c r="T183" s="25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3" t="s">
        <v>156</v>
      </c>
      <c r="AU183" s="253" t="s">
        <v>84</v>
      </c>
      <c r="AV183" s="14" t="s">
        <v>84</v>
      </c>
      <c r="AW183" s="14" t="s">
        <v>30</v>
      </c>
      <c r="AX183" s="14" t="s">
        <v>74</v>
      </c>
      <c r="AY183" s="253" t="s">
        <v>146</v>
      </c>
    </row>
    <row r="184" s="14" customFormat="1">
      <c r="A184" s="14"/>
      <c r="B184" s="243"/>
      <c r="C184" s="244"/>
      <c r="D184" s="234" t="s">
        <v>156</v>
      </c>
      <c r="E184" s="245" t="s">
        <v>1</v>
      </c>
      <c r="F184" s="246" t="s">
        <v>1106</v>
      </c>
      <c r="G184" s="244"/>
      <c r="H184" s="247">
        <v>3.855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3" t="s">
        <v>156</v>
      </c>
      <c r="AU184" s="253" t="s">
        <v>84</v>
      </c>
      <c r="AV184" s="14" t="s">
        <v>84</v>
      </c>
      <c r="AW184" s="14" t="s">
        <v>30</v>
      </c>
      <c r="AX184" s="14" t="s">
        <v>74</v>
      </c>
      <c r="AY184" s="253" t="s">
        <v>146</v>
      </c>
    </row>
    <row r="185" s="13" customFormat="1">
      <c r="A185" s="13"/>
      <c r="B185" s="232"/>
      <c r="C185" s="233"/>
      <c r="D185" s="234" t="s">
        <v>156</v>
      </c>
      <c r="E185" s="235" t="s">
        <v>1</v>
      </c>
      <c r="F185" s="236" t="s">
        <v>1107</v>
      </c>
      <c r="G185" s="233"/>
      <c r="H185" s="235" t="s">
        <v>1</v>
      </c>
      <c r="I185" s="237"/>
      <c r="J185" s="233"/>
      <c r="K185" s="233"/>
      <c r="L185" s="238"/>
      <c r="M185" s="239"/>
      <c r="N185" s="240"/>
      <c r="O185" s="240"/>
      <c r="P185" s="240"/>
      <c r="Q185" s="240"/>
      <c r="R185" s="240"/>
      <c r="S185" s="240"/>
      <c r="T185" s="24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2" t="s">
        <v>156</v>
      </c>
      <c r="AU185" s="242" t="s">
        <v>84</v>
      </c>
      <c r="AV185" s="13" t="s">
        <v>82</v>
      </c>
      <c r="AW185" s="13" t="s">
        <v>30</v>
      </c>
      <c r="AX185" s="13" t="s">
        <v>74</v>
      </c>
      <c r="AY185" s="242" t="s">
        <v>146</v>
      </c>
    </row>
    <row r="186" s="14" customFormat="1">
      <c r="A186" s="14"/>
      <c r="B186" s="243"/>
      <c r="C186" s="244"/>
      <c r="D186" s="234" t="s">
        <v>156</v>
      </c>
      <c r="E186" s="245" t="s">
        <v>1</v>
      </c>
      <c r="F186" s="246" t="s">
        <v>1108</v>
      </c>
      <c r="G186" s="244"/>
      <c r="H186" s="247">
        <v>7.5140000000000002</v>
      </c>
      <c r="I186" s="248"/>
      <c r="J186" s="244"/>
      <c r="K186" s="244"/>
      <c r="L186" s="249"/>
      <c r="M186" s="250"/>
      <c r="N186" s="251"/>
      <c r="O186" s="251"/>
      <c r="P186" s="251"/>
      <c r="Q186" s="251"/>
      <c r="R186" s="251"/>
      <c r="S186" s="251"/>
      <c r="T186" s="25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3" t="s">
        <v>156</v>
      </c>
      <c r="AU186" s="253" t="s">
        <v>84</v>
      </c>
      <c r="AV186" s="14" t="s">
        <v>84</v>
      </c>
      <c r="AW186" s="14" t="s">
        <v>30</v>
      </c>
      <c r="AX186" s="14" t="s">
        <v>74</v>
      </c>
      <c r="AY186" s="253" t="s">
        <v>146</v>
      </c>
    </row>
    <row r="187" s="13" customFormat="1">
      <c r="A187" s="13"/>
      <c r="B187" s="232"/>
      <c r="C187" s="233"/>
      <c r="D187" s="234" t="s">
        <v>156</v>
      </c>
      <c r="E187" s="235" t="s">
        <v>1</v>
      </c>
      <c r="F187" s="236" t="s">
        <v>1081</v>
      </c>
      <c r="G187" s="233"/>
      <c r="H187" s="235" t="s">
        <v>1</v>
      </c>
      <c r="I187" s="237"/>
      <c r="J187" s="233"/>
      <c r="K187" s="233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156</v>
      </c>
      <c r="AU187" s="242" t="s">
        <v>84</v>
      </c>
      <c r="AV187" s="13" t="s">
        <v>82</v>
      </c>
      <c r="AW187" s="13" t="s">
        <v>30</v>
      </c>
      <c r="AX187" s="13" t="s">
        <v>74</v>
      </c>
      <c r="AY187" s="242" t="s">
        <v>146</v>
      </c>
    </row>
    <row r="188" s="14" customFormat="1">
      <c r="A188" s="14"/>
      <c r="B188" s="243"/>
      <c r="C188" s="244"/>
      <c r="D188" s="234" t="s">
        <v>156</v>
      </c>
      <c r="E188" s="245" t="s">
        <v>1</v>
      </c>
      <c r="F188" s="246" t="s">
        <v>1109</v>
      </c>
      <c r="G188" s="244"/>
      <c r="H188" s="247">
        <v>3.7570000000000001</v>
      </c>
      <c r="I188" s="248"/>
      <c r="J188" s="244"/>
      <c r="K188" s="244"/>
      <c r="L188" s="249"/>
      <c r="M188" s="250"/>
      <c r="N188" s="251"/>
      <c r="O188" s="251"/>
      <c r="P188" s="251"/>
      <c r="Q188" s="251"/>
      <c r="R188" s="251"/>
      <c r="S188" s="251"/>
      <c r="T188" s="25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3" t="s">
        <v>156</v>
      </c>
      <c r="AU188" s="253" t="s">
        <v>84</v>
      </c>
      <c r="AV188" s="14" t="s">
        <v>84</v>
      </c>
      <c r="AW188" s="14" t="s">
        <v>30</v>
      </c>
      <c r="AX188" s="14" t="s">
        <v>74</v>
      </c>
      <c r="AY188" s="253" t="s">
        <v>146</v>
      </c>
    </row>
    <row r="189" s="14" customFormat="1">
      <c r="A189" s="14"/>
      <c r="B189" s="243"/>
      <c r="C189" s="244"/>
      <c r="D189" s="234" t="s">
        <v>156</v>
      </c>
      <c r="E189" s="245" t="s">
        <v>1</v>
      </c>
      <c r="F189" s="246" t="s">
        <v>1110</v>
      </c>
      <c r="G189" s="244"/>
      <c r="H189" s="247">
        <v>3.3730000000000002</v>
      </c>
      <c r="I189" s="248"/>
      <c r="J189" s="244"/>
      <c r="K189" s="244"/>
      <c r="L189" s="249"/>
      <c r="M189" s="250"/>
      <c r="N189" s="251"/>
      <c r="O189" s="251"/>
      <c r="P189" s="251"/>
      <c r="Q189" s="251"/>
      <c r="R189" s="251"/>
      <c r="S189" s="251"/>
      <c r="T189" s="252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3" t="s">
        <v>156</v>
      </c>
      <c r="AU189" s="253" t="s">
        <v>84</v>
      </c>
      <c r="AV189" s="14" t="s">
        <v>84</v>
      </c>
      <c r="AW189" s="14" t="s">
        <v>30</v>
      </c>
      <c r="AX189" s="14" t="s">
        <v>74</v>
      </c>
      <c r="AY189" s="253" t="s">
        <v>146</v>
      </c>
    </row>
    <row r="190" s="14" customFormat="1">
      <c r="A190" s="14"/>
      <c r="B190" s="243"/>
      <c r="C190" s="244"/>
      <c r="D190" s="234" t="s">
        <v>156</v>
      </c>
      <c r="E190" s="245" t="s">
        <v>1</v>
      </c>
      <c r="F190" s="246" t="s">
        <v>1111</v>
      </c>
      <c r="G190" s="244"/>
      <c r="H190" s="247">
        <v>3.4929999999999999</v>
      </c>
      <c r="I190" s="248"/>
      <c r="J190" s="244"/>
      <c r="K190" s="244"/>
      <c r="L190" s="249"/>
      <c r="M190" s="250"/>
      <c r="N190" s="251"/>
      <c r="O190" s="251"/>
      <c r="P190" s="251"/>
      <c r="Q190" s="251"/>
      <c r="R190" s="251"/>
      <c r="S190" s="251"/>
      <c r="T190" s="25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3" t="s">
        <v>156</v>
      </c>
      <c r="AU190" s="253" t="s">
        <v>84</v>
      </c>
      <c r="AV190" s="14" t="s">
        <v>84</v>
      </c>
      <c r="AW190" s="14" t="s">
        <v>30</v>
      </c>
      <c r="AX190" s="14" t="s">
        <v>74</v>
      </c>
      <c r="AY190" s="253" t="s">
        <v>146</v>
      </c>
    </row>
    <row r="191" s="14" customFormat="1">
      <c r="A191" s="14"/>
      <c r="B191" s="243"/>
      <c r="C191" s="244"/>
      <c r="D191" s="234" t="s">
        <v>156</v>
      </c>
      <c r="E191" s="245" t="s">
        <v>1</v>
      </c>
      <c r="F191" s="246" t="s">
        <v>1112</v>
      </c>
      <c r="G191" s="244"/>
      <c r="H191" s="247">
        <v>3.8740000000000001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3" t="s">
        <v>156</v>
      </c>
      <c r="AU191" s="253" t="s">
        <v>84</v>
      </c>
      <c r="AV191" s="14" t="s">
        <v>84</v>
      </c>
      <c r="AW191" s="14" t="s">
        <v>30</v>
      </c>
      <c r="AX191" s="14" t="s">
        <v>74</v>
      </c>
      <c r="AY191" s="253" t="s">
        <v>146</v>
      </c>
    </row>
    <row r="192" s="14" customFormat="1">
      <c r="A192" s="14"/>
      <c r="B192" s="243"/>
      <c r="C192" s="244"/>
      <c r="D192" s="234" t="s">
        <v>156</v>
      </c>
      <c r="E192" s="245" t="s">
        <v>1</v>
      </c>
      <c r="F192" s="246" t="s">
        <v>1113</v>
      </c>
      <c r="G192" s="244"/>
      <c r="H192" s="247">
        <v>4.0170000000000003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3" t="s">
        <v>156</v>
      </c>
      <c r="AU192" s="253" t="s">
        <v>84</v>
      </c>
      <c r="AV192" s="14" t="s">
        <v>84</v>
      </c>
      <c r="AW192" s="14" t="s">
        <v>30</v>
      </c>
      <c r="AX192" s="14" t="s">
        <v>74</v>
      </c>
      <c r="AY192" s="253" t="s">
        <v>146</v>
      </c>
    </row>
    <row r="193" s="13" customFormat="1">
      <c r="A193" s="13"/>
      <c r="B193" s="232"/>
      <c r="C193" s="233"/>
      <c r="D193" s="234" t="s">
        <v>156</v>
      </c>
      <c r="E193" s="235" t="s">
        <v>1</v>
      </c>
      <c r="F193" s="236" t="s">
        <v>1114</v>
      </c>
      <c r="G193" s="233"/>
      <c r="H193" s="235" t="s">
        <v>1</v>
      </c>
      <c r="I193" s="237"/>
      <c r="J193" s="233"/>
      <c r="K193" s="233"/>
      <c r="L193" s="238"/>
      <c r="M193" s="239"/>
      <c r="N193" s="240"/>
      <c r="O193" s="240"/>
      <c r="P193" s="240"/>
      <c r="Q193" s="240"/>
      <c r="R193" s="240"/>
      <c r="S193" s="240"/>
      <c r="T193" s="24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2" t="s">
        <v>156</v>
      </c>
      <c r="AU193" s="242" t="s">
        <v>84</v>
      </c>
      <c r="AV193" s="13" t="s">
        <v>82</v>
      </c>
      <c r="AW193" s="13" t="s">
        <v>30</v>
      </c>
      <c r="AX193" s="13" t="s">
        <v>74</v>
      </c>
      <c r="AY193" s="242" t="s">
        <v>146</v>
      </c>
    </row>
    <row r="194" s="14" customFormat="1">
      <c r="A194" s="14"/>
      <c r="B194" s="243"/>
      <c r="C194" s="244"/>
      <c r="D194" s="234" t="s">
        <v>156</v>
      </c>
      <c r="E194" s="245" t="s">
        <v>1</v>
      </c>
      <c r="F194" s="246" t="s">
        <v>1115</v>
      </c>
      <c r="G194" s="244"/>
      <c r="H194" s="247">
        <v>12.792999999999999</v>
      </c>
      <c r="I194" s="248"/>
      <c r="J194" s="244"/>
      <c r="K194" s="244"/>
      <c r="L194" s="249"/>
      <c r="M194" s="250"/>
      <c r="N194" s="251"/>
      <c r="O194" s="251"/>
      <c r="P194" s="251"/>
      <c r="Q194" s="251"/>
      <c r="R194" s="251"/>
      <c r="S194" s="251"/>
      <c r="T194" s="25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3" t="s">
        <v>156</v>
      </c>
      <c r="AU194" s="253" t="s">
        <v>84</v>
      </c>
      <c r="AV194" s="14" t="s">
        <v>84</v>
      </c>
      <c r="AW194" s="14" t="s">
        <v>30</v>
      </c>
      <c r="AX194" s="14" t="s">
        <v>74</v>
      </c>
      <c r="AY194" s="253" t="s">
        <v>146</v>
      </c>
    </row>
    <row r="195" s="14" customFormat="1">
      <c r="A195" s="14"/>
      <c r="B195" s="243"/>
      <c r="C195" s="244"/>
      <c r="D195" s="234" t="s">
        <v>156</v>
      </c>
      <c r="E195" s="245" t="s">
        <v>1</v>
      </c>
      <c r="F195" s="246" t="s">
        <v>1116</v>
      </c>
      <c r="G195" s="244"/>
      <c r="H195" s="247">
        <v>4.0179999999999998</v>
      </c>
      <c r="I195" s="248"/>
      <c r="J195" s="244"/>
      <c r="K195" s="244"/>
      <c r="L195" s="249"/>
      <c r="M195" s="250"/>
      <c r="N195" s="251"/>
      <c r="O195" s="251"/>
      <c r="P195" s="251"/>
      <c r="Q195" s="251"/>
      <c r="R195" s="251"/>
      <c r="S195" s="251"/>
      <c r="T195" s="25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3" t="s">
        <v>156</v>
      </c>
      <c r="AU195" s="253" t="s">
        <v>84</v>
      </c>
      <c r="AV195" s="14" t="s">
        <v>84</v>
      </c>
      <c r="AW195" s="14" t="s">
        <v>30</v>
      </c>
      <c r="AX195" s="14" t="s">
        <v>74</v>
      </c>
      <c r="AY195" s="253" t="s">
        <v>146</v>
      </c>
    </row>
    <row r="196" s="14" customFormat="1">
      <c r="A196" s="14"/>
      <c r="B196" s="243"/>
      <c r="C196" s="244"/>
      <c r="D196" s="234" t="s">
        <v>156</v>
      </c>
      <c r="E196" s="245" t="s">
        <v>1</v>
      </c>
      <c r="F196" s="246" t="s">
        <v>1117</v>
      </c>
      <c r="G196" s="244"/>
      <c r="H196" s="247">
        <v>3.2799999999999998</v>
      </c>
      <c r="I196" s="248"/>
      <c r="J196" s="244"/>
      <c r="K196" s="244"/>
      <c r="L196" s="249"/>
      <c r="M196" s="250"/>
      <c r="N196" s="251"/>
      <c r="O196" s="251"/>
      <c r="P196" s="251"/>
      <c r="Q196" s="251"/>
      <c r="R196" s="251"/>
      <c r="S196" s="251"/>
      <c r="T196" s="25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3" t="s">
        <v>156</v>
      </c>
      <c r="AU196" s="253" t="s">
        <v>84</v>
      </c>
      <c r="AV196" s="14" t="s">
        <v>84</v>
      </c>
      <c r="AW196" s="14" t="s">
        <v>30</v>
      </c>
      <c r="AX196" s="14" t="s">
        <v>74</v>
      </c>
      <c r="AY196" s="253" t="s">
        <v>146</v>
      </c>
    </row>
    <row r="197" s="16" customFormat="1">
      <c r="A197" s="16"/>
      <c r="B197" s="280"/>
      <c r="C197" s="281"/>
      <c r="D197" s="234" t="s">
        <v>156</v>
      </c>
      <c r="E197" s="282" t="s">
        <v>1</v>
      </c>
      <c r="F197" s="283" t="s">
        <v>706</v>
      </c>
      <c r="G197" s="281"/>
      <c r="H197" s="284">
        <v>84.710000000000008</v>
      </c>
      <c r="I197" s="285"/>
      <c r="J197" s="281"/>
      <c r="K197" s="281"/>
      <c r="L197" s="286"/>
      <c r="M197" s="287"/>
      <c r="N197" s="288"/>
      <c r="O197" s="288"/>
      <c r="P197" s="288"/>
      <c r="Q197" s="288"/>
      <c r="R197" s="288"/>
      <c r="S197" s="288"/>
      <c r="T197" s="289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T197" s="290" t="s">
        <v>156</v>
      </c>
      <c r="AU197" s="290" t="s">
        <v>84</v>
      </c>
      <c r="AV197" s="16" t="s">
        <v>161</v>
      </c>
      <c r="AW197" s="16" t="s">
        <v>30</v>
      </c>
      <c r="AX197" s="16" t="s">
        <v>74</v>
      </c>
      <c r="AY197" s="290" t="s">
        <v>146</v>
      </c>
    </row>
    <row r="198" s="15" customFormat="1">
      <c r="A198" s="15"/>
      <c r="B198" s="254"/>
      <c r="C198" s="255"/>
      <c r="D198" s="234" t="s">
        <v>156</v>
      </c>
      <c r="E198" s="256" t="s">
        <v>1</v>
      </c>
      <c r="F198" s="257" t="s">
        <v>160</v>
      </c>
      <c r="G198" s="255"/>
      <c r="H198" s="258">
        <v>104.71000000000001</v>
      </c>
      <c r="I198" s="259"/>
      <c r="J198" s="255"/>
      <c r="K198" s="255"/>
      <c r="L198" s="260"/>
      <c r="M198" s="261"/>
      <c r="N198" s="262"/>
      <c r="O198" s="262"/>
      <c r="P198" s="262"/>
      <c r="Q198" s="262"/>
      <c r="R198" s="262"/>
      <c r="S198" s="262"/>
      <c r="T198" s="263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4" t="s">
        <v>156</v>
      </c>
      <c r="AU198" s="264" t="s">
        <v>84</v>
      </c>
      <c r="AV198" s="15" t="s">
        <v>152</v>
      </c>
      <c r="AW198" s="15" t="s">
        <v>30</v>
      </c>
      <c r="AX198" s="15" t="s">
        <v>82</v>
      </c>
      <c r="AY198" s="264" t="s">
        <v>146</v>
      </c>
    </row>
    <row r="199" s="2" customFormat="1" ht="24.15" customHeight="1">
      <c r="A199" s="39"/>
      <c r="B199" s="40"/>
      <c r="C199" s="219" t="s">
        <v>182</v>
      </c>
      <c r="D199" s="219" t="s">
        <v>148</v>
      </c>
      <c r="E199" s="220" t="s">
        <v>1118</v>
      </c>
      <c r="F199" s="221" t="s">
        <v>1119</v>
      </c>
      <c r="G199" s="222" t="s">
        <v>151</v>
      </c>
      <c r="H199" s="223">
        <v>71.340999999999994</v>
      </c>
      <c r="I199" s="224"/>
      <c r="J199" s="225">
        <f>ROUND(I199*H199,2)</f>
        <v>0</v>
      </c>
      <c r="K199" s="221" t="s">
        <v>33</v>
      </c>
      <c r="L199" s="45"/>
      <c r="M199" s="226" t="s">
        <v>1</v>
      </c>
      <c r="N199" s="227" t="s">
        <v>39</v>
      </c>
      <c r="O199" s="92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152</v>
      </c>
      <c r="AT199" s="230" t="s">
        <v>148</v>
      </c>
      <c r="AU199" s="230" t="s">
        <v>84</v>
      </c>
      <c r="AY199" s="18" t="s">
        <v>146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82</v>
      </c>
      <c r="BK199" s="231">
        <f>ROUND(I199*H199,2)</f>
        <v>0</v>
      </c>
      <c r="BL199" s="18" t="s">
        <v>152</v>
      </c>
      <c r="BM199" s="230" t="s">
        <v>186</v>
      </c>
    </row>
    <row r="200" s="13" customFormat="1">
      <c r="A200" s="13"/>
      <c r="B200" s="232"/>
      <c r="C200" s="233"/>
      <c r="D200" s="234" t="s">
        <v>156</v>
      </c>
      <c r="E200" s="235" t="s">
        <v>1</v>
      </c>
      <c r="F200" s="236" t="s">
        <v>1074</v>
      </c>
      <c r="G200" s="233"/>
      <c r="H200" s="235" t="s">
        <v>1</v>
      </c>
      <c r="I200" s="237"/>
      <c r="J200" s="233"/>
      <c r="K200" s="233"/>
      <c r="L200" s="238"/>
      <c r="M200" s="239"/>
      <c r="N200" s="240"/>
      <c r="O200" s="240"/>
      <c r="P200" s="240"/>
      <c r="Q200" s="240"/>
      <c r="R200" s="240"/>
      <c r="S200" s="240"/>
      <c r="T200" s="24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2" t="s">
        <v>156</v>
      </c>
      <c r="AU200" s="242" t="s">
        <v>84</v>
      </c>
      <c r="AV200" s="13" t="s">
        <v>82</v>
      </c>
      <c r="AW200" s="13" t="s">
        <v>30</v>
      </c>
      <c r="AX200" s="13" t="s">
        <v>74</v>
      </c>
      <c r="AY200" s="242" t="s">
        <v>146</v>
      </c>
    </row>
    <row r="201" s="13" customFormat="1">
      <c r="A201" s="13"/>
      <c r="B201" s="232"/>
      <c r="C201" s="233"/>
      <c r="D201" s="234" t="s">
        <v>156</v>
      </c>
      <c r="E201" s="235" t="s">
        <v>1</v>
      </c>
      <c r="F201" s="236" t="s">
        <v>1120</v>
      </c>
      <c r="G201" s="233"/>
      <c r="H201" s="235" t="s">
        <v>1</v>
      </c>
      <c r="I201" s="237"/>
      <c r="J201" s="233"/>
      <c r="K201" s="233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156</v>
      </c>
      <c r="AU201" s="242" t="s">
        <v>84</v>
      </c>
      <c r="AV201" s="13" t="s">
        <v>82</v>
      </c>
      <c r="AW201" s="13" t="s">
        <v>30</v>
      </c>
      <c r="AX201" s="13" t="s">
        <v>74</v>
      </c>
      <c r="AY201" s="242" t="s">
        <v>146</v>
      </c>
    </row>
    <row r="202" s="14" customFormat="1">
      <c r="A202" s="14"/>
      <c r="B202" s="243"/>
      <c r="C202" s="244"/>
      <c r="D202" s="234" t="s">
        <v>156</v>
      </c>
      <c r="E202" s="245" t="s">
        <v>1</v>
      </c>
      <c r="F202" s="246" t="s">
        <v>1121</v>
      </c>
      <c r="G202" s="244"/>
      <c r="H202" s="247">
        <v>43.805</v>
      </c>
      <c r="I202" s="248"/>
      <c r="J202" s="244"/>
      <c r="K202" s="244"/>
      <c r="L202" s="249"/>
      <c r="M202" s="250"/>
      <c r="N202" s="251"/>
      <c r="O202" s="251"/>
      <c r="P202" s="251"/>
      <c r="Q202" s="251"/>
      <c r="R202" s="251"/>
      <c r="S202" s="251"/>
      <c r="T202" s="25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3" t="s">
        <v>156</v>
      </c>
      <c r="AU202" s="253" t="s">
        <v>84</v>
      </c>
      <c r="AV202" s="14" t="s">
        <v>84</v>
      </c>
      <c r="AW202" s="14" t="s">
        <v>30</v>
      </c>
      <c r="AX202" s="14" t="s">
        <v>74</v>
      </c>
      <c r="AY202" s="253" t="s">
        <v>146</v>
      </c>
    </row>
    <row r="203" s="14" customFormat="1">
      <c r="A203" s="14"/>
      <c r="B203" s="243"/>
      <c r="C203" s="244"/>
      <c r="D203" s="234" t="s">
        <v>156</v>
      </c>
      <c r="E203" s="245" t="s">
        <v>1</v>
      </c>
      <c r="F203" s="246" t="s">
        <v>1122</v>
      </c>
      <c r="G203" s="244"/>
      <c r="H203" s="247">
        <v>13.882</v>
      </c>
      <c r="I203" s="248"/>
      <c r="J203" s="244"/>
      <c r="K203" s="244"/>
      <c r="L203" s="249"/>
      <c r="M203" s="250"/>
      <c r="N203" s="251"/>
      <c r="O203" s="251"/>
      <c r="P203" s="251"/>
      <c r="Q203" s="251"/>
      <c r="R203" s="251"/>
      <c r="S203" s="251"/>
      <c r="T203" s="25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3" t="s">
        <v>156</v>
      </c>
      <c r="AU203" s="253" t="s">
        <v>84</v>
      </c>
      <c r="AV203" s="14" t="s">
        <v>84</v>
      </c>
      <c r="AW203" s="14" t="s">
        <v>30</v>
      </c>
      <c r="AX203" s="14" t="s">
        <v>74</v>
      </c>
      <c r="AY203" s="253" t="s">
        <v>146</v>
      </c>
    </row>
    <row r="204" s="14" customFormat="1">
      <c r="A204" s="14"/>
      <c r="B204" s="243"/>
      <c r="C204" s="244"/>
      <c r="D204" s="234" t="s">
        <v>156</v>
      </c>
      <c r="E204" s="245" t="s">
        <v>1</v>
      </c>
      <c r="F204" s="246" t="s">
        <v>1123</v>
      </c>
      <c r="G204" s="244"/>
      <c r="H204" s="247">
        <v>13.654</v>
      </c>
      <c r="I204" s="248"/>
      <c r="J204" s="244"/>
      <c r="K204" s="244"/>
      <c r="L204" s="249"/>
      <c r="M204" s="250"/>
      <c r="N204" s="251"/>
      <c r="O204" s="251"/>
      <c r="P204" s="251"/>
      <c r="Q204" s="251"/>
      <c r="R204" s="251"/>
      <c r="S204" s="251"/>
      <c r="T204" s="252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3" t="s">
        <v>156</v>
      </c>
      <c r="AU204" s="253" t="s">
        <v>84</v>
      </c>
      <c r="AV204" s="14" t="s">
        <v>84</v>
      </c>
      <c r="AW204" s="14" t="s">
        <v>30</v>
      </c>
      <c r="AX204" s="14" t="s">
        <v>74</v>
      </c>
      <c r="AY204" s="253" t="s">
        <v>146</v>
      </c>
    </row>
    <row r="205" s="15" customFormat="1">
      <c r="A205" s="15"/>
      <c r="B205" s="254"/>
      <c r="C205" s="255"/>
      <c r="D205" s="234" t="s">
        <v>156</v>
      </c>
      <c r="E205" s="256" t="s">
        <v>1</v>
      </c>
      <c r="F205" s="257" t="s">
        <v>160</v>
      </c>
      <c r="G205" s="255"/>
      <c r="H205" s="258">
        <v>71.340999999999994</v>
      </c>
      <c r="I205" s="259"/>
      <c r="J205" s="255"/>
      <c r="K205" s="255"/>
      <c r="L205" s="260"/>
      <c r="M205" s="261"/>
      <c r="N205" s="262"/>
      <c r="O205" s="262"/>
      <c r="P205" s="262"/>
      <c r="Q205" s="262"/>
      <c r="R205" s="262"/>
      <c r="S205" s="262"/>
      <c r="T205" s="263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64" t="s">
        <v>156</v>
      </c>
      <c r="AU205" s="264" t="s">
        <v>84</v>
      </c>
      <c r="AV205" s="15" t="s">
        <v>152</v>
      </c>
      <c r="AW205" s="15" t="s">
        <v>30</v>
      </c>
      <c r="AX205" s="15" t="s">
        <v>82</v>
      </c>
      <c r="AY205" s="264" t="s">
        <v>146</v>
      </c>
    </row>
    <row r="206" s="2" customFormat="1" ht="24.15" customHeight="1">
      <c r="A206" s="39"/>
      <c r="B206" s="40"/>
      <c r="C206" s="219" t="s">
        <v>170</v>
      </c>
      <c r="D206" s="219" t="s">
        <v>148</v>
      </c>
      <c r="E206" s="220" t="s">
        <v>1124</v>
      </c>
      <c r="F206" s="221" t="s">
        <v>1125</v>
      </c>
      <c r="G206" s="222" t="s">
        <v>151</v>
      </c>
      <c r="H206" s="223">
        <v>109.027</v>
      </c>
      <c r="I206" s="224"/>
      <c r="J206" s="225">
        <f>ROUND(I206*H206,2)</f>
        <v>0</v>
      </c>
      <c r="K206" s="221" t="s">
        <v>1</v>
      </c>
      <c r="L206" s="45"/>
      <c r="M206" s="226" t="s">
        <v>1</v>
      </c>
      <c r="N206" s="227" t="s">
        <v>39</v>
      </c>
      <c r="O206" s="92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152</v>
      </c>
      <c r="AT206" s="230" t="s">
        <v>148</v>
      </c>
      <c r="AU206" s="230" t="s">
        <v>84</v>
      </c>
      <c r="AY206" s="18" t="s">
        <v>146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82</v>
      </c>
      <c r="BK206" s="231">
        <f>ROUND(I206*H206,2)</f>
        <v>0</v>
      </c>
      <c r="BL206" s="18" t="s">
        <v>152</v>
      </c>
      <c r="BM206" s="230" t="s">
        <v>190</v>
      </c>
    </row>
    <row r="207" s="13" customFormat="1">
      <c r="A207" s="13"/>
      <c r="B207" s="232"/>
      <c r="C207" s="233"/>
      <c r="D207" s="234" t="s">
        <v>156</v>
      </c>
      <c r="E207" s="235" t="s">
        <v>1</v>
      </c>
      <c r="F207" s="236" t="s">
        <v>1126</v>
      </c>
      <c r="G207" s="233"/>
      <c r="H207" s="235" t="s">
        <v>1</v>
      </c>
      <c r="I207" s="237"/>
      <c r="J207" s="233"/>
      <c r="K207" s="233"/>
      <c r="L207" s="238"/>
      <c r="M207" s="239"/>
      <c r="N207" s="240"/>
      <c r="O207" s="240"/>
      <c r="P207" s="240"/>
      <c r="Q207" s="240"/>
      <c r="R207" s="240"/>
      <c r="S207" s="240"/>
      <c r="T207" s="24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2" t="s">
        <v>156</v>
      </c>
      <c r="AU207" s="242" t="s">
        <v>84</v>
      </c>
      <c r="AV207" s="13" t="s">
        <v>82</v>
      </c>
      <c r="AW207" s="13" t="s">
        <v>30</v>
      </c>
      <c r="AX207" s="13" t="s">
        <v>74</v>
      </c>
      <c r="AY207" s="242" t="s">
        <v>146</v>
      </c>
    </row>
    <row r="208" s="14" customFormat="1">
      <c r="A208" s="14"/>
      <c r="B208" s="243"/>
      <c r="C208" s="244"/>
      <c r="D208" s="234" t="s">
        <v>156</v>
      </c>
      <c r="E208" s="245" t="s">
        <v>1</v>
      </c>
      <c r="F208" s="246" t="s">
        <v>1127</v>
      </c>
      <c r="G208" s="244"/>
      <c r="H208" s="247">
        <v>31.018000000000001</v>
      </c>
      <c r="I208" s="248"/>
      <c r="J208" s="244"/>
      <c r="K208" s="244"/>
      <c r="L208" s="249"/>
      <c r="M208" s="250"/>
      <c r="N208" s="251"/>
      <c r="O208" s="251"/>
      <c r="P208" s="251"/>
      <c r="Q208" s="251"/>
      <c r="R208" s="251"/>
      <c r="S208" s="251"/>
      <c r="T208" s="25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3" t="s">
        <v>156</v>
      </c>
      <c r="AU208" s="253" t="s">
        <v>84</v>
      </c>
      <c r="AV208" s="14" t="s">
        <v>84</v>
      </c>
      <c r="AW208" s="14" t="s">
        <v>30</v>
      </c>
      <c r="AX208" s="14" t="s">
        <v>74</v>
      </c>
      <c r="AY208" s="253" t="s">
        <v>146</v>
      </c>
    </row>
    <row r="209" s="14" customFormat="1">
      <c r="A209" s="14"/>
      <c r="B209" s="243"/>
      <c r="C209" s="244"/>
      <c r="D209" s="234" t="s">
        <v>156</v>
      </c>
      <c r="E209" s="245" t="s">
        <v>1</v>
      </c>
      <c r="F209" s="246" t="s">
        <v>1128</v>
      </c>
      <c r="G209" s="244"/>
      <c r="H209" s="247">
        <v>14.522</v>
      </c>
      <c r="I209" s="248"/>
      <c r="J209" s="244"/>
      <c r="K209" s="244"/>
      <c r="L209" s="249"/>
      <c r="M209" s="250"/>
      <c r="N209" s="251"/>
      <c r="O209" s="251"/>
      <c r="P209" s="251"/>
      <c r="Q209" s="251"/>
      <c r="R209" s="251"/>
      <c r="S209" s="251"/>
      <c r="T209" s="25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3" t="s">
        <v>156</v>
      </c>
      <c r="AU209" s="253" t="s">
        <v>84</v>
      </c>
      <c r="AV209" s="14" t="s">
        <v>84</v>
      </c>
      <c r="AW209" s="14" t="s">
        <v>30</v>
      </c>
      <c r="AX209" s="14" t="s">
        <v>74</v>
      </c>
      <c r="AY209" s="253" t="s">
        <v>146</v>
      </c>
    </row>
    <row r="210" s="14" customFormat="1">
      <c r="A210" s="14"/>
      <c r="B210" s="243"/>
      <c r="C210" s="244"/>
      <c r="D210" s="234" t="s">
        <v>156</v>
      </c>
      <c r="E210" s="245" t="s">
        <v>1</v>
      </c>
      <c r="F210" s="246" t="s">
        <v>1129</v>
      </c>
      <c r="G210" s="244"/>
      <c r="H210" s="247">
        <v>7.1609999999999996</v>
      </c>
      <c r="I210" s="248"/>
      <c r="J210" s="244"/>
      <c r="K210" s="244"/>
      <c r="L210" s="249"/>
      <c r="M210" s="250"/>
      <c r="N210" s="251"/>
      <c r="O210" s="251"/>
      <c r="P210" s="251"/>
      <c r="Q210" s="251"/>
      <c r="R210" s="251"/>
      <c r="S210" s="251"/>
      <c r="T210" s="25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3" t="s">
        <v>156</v>
      </c>
      <c r="AU210" s="253" t="s">
        <v>84</v>
      </c>
      <c r="AV210" s="14" t="s">
        <v>84</v>
      </c>
      <c r="AW210" s="14" t="s">
        <v>30</v>
      </c>
      <c r="AX210" s="14" t="s">
        <v>74</v>
      </c>
      <c r="AY210" s="253" t="s">
        <v>146</v>
      </c>
    </row>
    <row r="211" s="14" customFormat="1">
      <c r="A211" s="14"/>
      <c r="B211" s="243"/>
      <c r="C211" s="244"/>
      <c r="D211" s="234" t="s">
        <v>156</v>
      </c>
      <c r="E211" s="245" t="s">
        <v>1</v>
      </c>
      <c r="F211" s="246" t="s">
        <v>1130</v>
      </c>
      <c r="G211" s="244"/>
      <c r="H211" s="247">
        <v>7.2039999999999997</v>
      </c>
      <c r="I211" s="248"/>
      <c r="J211" s="244"/>
      <c r="K211" s="244"/>
      <c r="L211" s="249"/>
      <c r="M211" s="250"/>
      <c r="N211" s="251"/>
      <c r="O211" s="251"/>
      <c r="P211" s="251"/>
      <c r="Q211" s="251"/>
      <c r="R211" s="251"/>
      <c r="S211" s="251"/>
      <c r="T211" s="252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3" t="s">
        <v>156</v>
      </c>
      <c r="AU211" s="253" t="s">
        <v>84</v>
      </c>
      <c r="AV211" s="14" t="s">
        <v>84</v>
      </c>
      <c r="AW211" s="14" t="s">
        <v>30</v>
      </c>
      <c r="AX211" s="14" t="s">
        <v>74</v>
      </c>
      <c r="AY211" s="253" t="s">
        <v>146</v>
      </c>
    </row>
    <row r="212" s="13" customFormat="1">
      <c r="A212" s="13"/>
      <c r="B212" s="232"/>
      <c r="C212" s="233"/>
      <c r="D212" s="234" t="s">
        <v>156</v>
      </c>
      <c r="E212" s="235" t="s">
        <v>1</v>
      </c>
      <c r="F212" s="236" t="s">
        <v>1107</v>
      </c>
      <c r="G212" s="233"/>
      <c r="H212" s="235" t="s">
        <v>1</v>
      </c>
      <c r="I212" s="237"/>
      <c r="J212" s="233"/>
      <c r="K212" s="233"/>
      <c r="L212" s="238"/>
      <c r="M212" s="239"/>
      <c r="N212" s="240"/>
      <c r="O212" s="240"/>
      <c r="P212" s="240"/>
      <c r="Q212" s="240"/>
      <c r="R212" s="240"/>
      <c r="S212" s="240"/>
      <c r="T212" s="24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2" t="s">
        <v>156</v>
      </c>
      <c r="AU212" s="242" t="s">
        <v>84</v>
      </c>
      <c r="AV212" s="13" t="s">
        <v>82</v>
      </c>
      <c r="AW212" s="13" t="s">
        <v>30</v>
      </c>
      <c r="AX212" s="13" t="s">
        <v>74</v>
      </c>
      <c r="AY212" s="242" t="s">
        <v>146</v>
      </c>
    </row>
    <row r="213" s="14" customFormat="1">
      <c r="A213" s="14"/>
      <c r="B213" s="243"/>
      <c r="C213" s="244"/>
      <c r="D213" s="234" t="s">
        <v>156</v>
      </c>
      <c r="E213" s="245" t="s">
        <v>1</v>
      </c>
      <c r="F213" s="246" t="s">
        <v>1131</v>
      </c>
      <c r="G213" s="244"/>
      <c r="H213" s="247">
        <v>14.408</v>
      </c>
      <c r="I213" s="248"/>
      <c r="J213" s="244"/>
      <c r="K213" s="244"/>
      <c r="L213" s="249"/>
      <c r="M213" s="250"/>
      <c r="N213" s="251"/>
      <c r="O213" s="251"/>
      <c r="P213" s="251"/>
      <c r="Q213" s="251"/>
      <c r="R213" s="251"/>
      <c r="S213" s="251"/>
      <c r="T213" s="25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3" t="s">
        <v>156</v>
      </c>
      <c r="AU213" s="253" t="s">
        <v>84</v>
      </c>
      <c r="AV213" s="14" t="s">
        <v>84</v>
      </c>
      <c r="AW213" s="14" t="s">
        <v>30</v>
      </c>
      <c r="AX213" s="14" t="s">
        <v>74</v>
      </c>
      <c r="AY213" s="253" t="s">
        <v>146</v>
      </c>
    </row>
    <row r="214" s="13" customFormat="1">
      <c r="A214" s="13"/>
      <c r="B214" s="232"/>
      <c r="C214" s="233"/>
      <c r="D214" s="234" t="s">
        <v>156</v>
      </c>
      <c r="E214" s="235" t="s">
        <v>1</v>
      </c>
      <c r="F214" s="236" t="s">
        <v>1081</v>
      </c>
      <c r="G214" s="233"/>
      <c r="H214" s="235" t="s">
        <v>1</v>
      </c>
      <c r="I214" s="237"/>
      <c r="J214" s="233"/>
      <c r="K214" s="233"/>
      <c r="L214" s="238"/>
      <c r="M214" s="239"/>
      <c r="N214" s="240"/>
      <c r="O214" s="240"/>
      <c r="P214" s="240"/>
      <c r="Q214" s="240"/>
      <c r="R214" s="240"/>
      <c r="S214" s="240"/>
      <c r="T214" s="24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2" t="s">
        <v>156</v>
      </c>
      <c r="AU214" s="242" t="s">
        <v>84</v>
      </c>
      <c r="AV214" s="13" t="s">
        <v>82</v>
      </c>
      <c r="AW214" s="13" t="s">
        <v>30</v>
      </c>
      <c r="AX214" s="13" t="s">
        <v>74</v>
      </c>
      <c r="AY214" s="242" t="s">
        <v>146</v>
      </c>
    </row>
    <row r="215" s="14" customFormat="1">
      <c r="A215" s="14"/>
      <c r="B215" s="243"/>
      <c r="C215" s="244"/>
      <c r="D215" s="234" t="s">
        <v>156</v>
      </c>
      <c r="E215" s="245" t="s">
        <v>1</v>
      </c>
      <c r="F215" s="246" t="s">
        <v>1130</v>
      </c>
      <c r="G215" s="244"/>
      <c r="H215" s="247">
        <v>7.2039999999999997</v>
      </c>
      <c r="I215" s="248"/>
      <c r="J215" s="244"/>
      <c r="K215" s="244"/>
      <c r="L215" s="249"/>
      <c r="M215" s="250"/>
      <c r="N215" s="251"/>
      <c r="O215" s="251"/>
      <c r="P215" s="251"/>
      <c r="Q215" s="251"/>
      <c r="R215" s="251"/>
      <c r="S215" s="251"/>
      <c r="T215" s="25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3" t="s">
        <v>156</v>
      </c>
      <c r="AU215" s="253" t="s">
        <v>84</v>
      </c>
      <c r="AV215" s="14" t="s">
        <v>84</v>
      </c>
      <c r="AW215" s="14" t="s">
        <v>30</v>
      </c>
      <c r="AX215" s="14" t="s">
        <v>74</v>
      </c>
      <c r="AY215" s="253" t="s">
        <v>146</v>
      </c>
    </row>
    <row r="216" s="14" customFormat="1">
      <c r="A216" s="14"/>
      <c r="B216" s="243"/>
      <c r="C216" s="244"/>
      <c r="D216" s="234" t="s">
        <v>156</v>
      </c>
      <c r="E216" s="245" t="s">
        <v>1</v>
      </c>
      <c r="F216" s="246" t="s">
        <v>1132</v>
      </c>
      <c r="G216" s="244"/>
      <c r="H216" s="247">
        <v>6.5640000000000001</v>
      </c>
      <c r="I216" s="248"/>
      <c r="J216" s="244"/>
      <c r="K216" s="244"/>
      <c r="L216" s="249"/>
      <c r="M216" s="250"/>
      <c r="N216" s="251"/>
      <c r="O216" s="251"/>
      <c r="P216" s="251"/>
      <c r="Q216" s="251"/>
      <c r="R216" s="251"/>
      <c r="S216" s="251"/>
      <c r="T216" s="25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3" t="s">
        <v>156</v>
      </c>
      <c r="AU216" s="253" t="s">
        <v>84</v>
      </c>
      <c r="AV216" s="14" t="s">
        <v>84</v>
      </c>
      <c r="AW216" s="14" t="s">
        <v>30</v>
      </c>
      <c r="AX216" s="14" t="s">
        <v>74</v>
      </c>
      <c r="AY216" s="253" t="s">
        <v>146</v>
      </c>
    </row>
    <row r="217" s="14" customFormat="1">
      <c r="A217" s="14"/>
      <c r="B217" s="243"/>
      <c r="C217" s="244"/>
      <c r="D217" s="234" t="s">
        <v>156</v>
      </c>
      <c r="E217" s="245" t="s">
        <v>1</v>
      </c>
      <c r="F217" s="246" t="s">
        <v>1133</v>
      </c>
      <c r="G217" s="244"/>
      <c r="H217" s="247">
        <v>6.7640000000000002</v>
      </c>
      <c r="I217" s="248"/>
      <c r="J217" s="244"/>
      <c r="K217" s="244"/>
      <c r="L217" s="249"/>
      <c r="M217" s="250"/>
      <c r="N217" s="251"/>
      <c r="O217" s="251"/>
      <c r="P217" s="251"/>
      <c r="Q217" s="251"/>
      <c r="R217" s="251"/>
      <c r="S217" s="251"/>
      <c r="T217" s="25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3" t="s">
        <v>156</v>
      </c>
      <c r="AU217" s="253" t="s">
        <v>84</v>
      </c>
      <c r="AV217" s="14" t="s">
        <v>84</v>
      </c>
      <c r="AW217" s="14" t="s">
        <v>30</v>
      </c>
      <c r="AX217" s="14" t="s">
        <v>74</v>
      </c>
      <c r="AY217" s="253" t="s">
        <v>146</v>
      </c>
    </row>
    <row r="218" s="14" customFormat="1">
      <c r="A218" s="14"/>
      <c r="B218" s="243"/>
      <c r="C218" s="244"/>
      <c r="D218" s="234" t="s">
        <v>156</v>
      </c>
      <c r="E218" s="245" t="s">
        <v>1</v>
      </c>
      <c r="F218" s="246" t="s">
        <v>1134</v>
      </c>
      <c r="G218" s="244"/>
      <c r="H218" s="247">
        <v>6.9809999999999999</v>
      </c>
      <c r="I218" s="248"/>
      <c r="J218" s="244"/>
      <c r="K218" s="244"/>
      <c r="L218" s="249"/>
      <c r="M218" s="250"/>
      <c r="N218" s="251"/>
      <c r="O218" s="251"/>
      <c r="P218" s="251"/>
      <c r="Q218" s="251"/>
      <c r="R218" s="251"/>
      <c r="S218" s="251"/>
      <c r="T218" s="25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3" t="s">
        <v>156</v>
      </c>
      <c r="AU218" s="253" t="s">
        <v>84</v>
      </c>
      <c r="AV218" s="14" t="s">
        <v>84</v>
      </c>
      <c r="AW218" s="14" t="s">
        <v>30</v>
      </c>
      <c r="AX218" s="14" t="s">
        <v>74</v>
      </c>
      <c r="AY218" s="253" t="s">
        <v>146</v>
      </c>
    </row>
    <row r="219" s="14" customFormat="1">
      <c r="A219" s="14"/>
      <c r="B219" s="243"/>
      <c r="C219" s="244"/>
      <c r="D219" s="234" t="s">
        <v>156</v>
      </c>
      <c r="E219" s="245" t="s">
        <v>1</v>
      </c>
      <c r="F219" s="246" t="s">
        <v>1135</v>
      </c>
      <c r="G219" s="244"/>
      <c r="H219" s="247">
        <v>7.2009999999999996</v>
      </c>
      <c r="I219" s="248"/>
      <c r="J219" s="244"/>
      <c r="K219" s="244"/>
      <c r="L219" s="249"/>
      <c r="M219" s="250"/>
      <c r="N219" s="251"/>
      <c r="O219" s="251"/>
      <c r="P219" s="251"/>
      <c r="Q219" s="251"/>
      <c r="R219" s="251"/>
      <c r="S219" s="251"/>
      <c r="T219" s="25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3" t="s">
        <v>156</v>
      </c>
      <c r="AU219" s="253" t="s">
        <v>84</v>
      </c>
      <c r="AV219" s="14" t="s">
        <v>84</v>
      </c>
      <c r="AW219" s="14" t="s">
        <v>30</v>
      </c>
      <c r="AX219" s="14" t="s">
        <v>74</v>
      </c>
      <c r="AY219" s="253" t="s">
        <v>146</v>
      </c>
    </row>
    <row r="220" s="15" customFormat="1">
      <c r="A220" s="15"/>
      <c r="B220" s="254"/>
      <c r="C220" s="255"/>
      <c r="D220" s="234" t="s">
        <v>156</v>
      </c>
      <c r="E220" s="256" t="s">
        <v>1</v>
      </c>
      <c r="F220" s="257" t="s">
        <v>160</v>
      </c>
      <c r="G220" s="255"/>
      <c r="H220" s="258">
        <v>109.02699999999997</v>
      </c>
      <c r="I220" s="259"/>
      <c r="J220" s="255"/>
      <c r="K220" s="255"/>
      <c r="L220" s="260"/>
      <c r="M220" s="261"/>
      <c r="N220" s="262"/>
      <c r="O220" s="262"/>
      <c r="P220" s="262"/>
      <c r="Q220" s="262"/>
      <c r="R220" s="262"/>
      <c r="S220" s="262"/>
      <c r="T220" s="263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64" t="s">
        <v>156</v>
      </c>
      <c r="AU220" s="264" t="s">
        <v>84</v>
      </c>
      <c r="AV220" s="15" t="s">
        <v>152</v>
      </c>
      <c r="AW220" s="15" t="s">
        <v>30</v>
      </c>
      <c r="AX220" s="15" t="s">
        <v>82</v>
      </c>
      <c r="AY220" s="264" t="s">
        <v>146</v>
      </c>
    </row>
    <row r="221" s="2" customFormat="1" ht="24.15" customHeight="1">
      <c r="A221" s="39"/>
      <c r="B221" s="40"/>
      <c r="C221" s="219" t="s">
        <v>194</v>
      </c>
      <c r="D221" s="219" t="s">
        <v>148</v>
      </c>
      <c r="E221" s="220" t="s">
        <v>1136</v>
      </c>
      <c r="F221" s="221" t="s">
        <v>1137</v>
      </c>
      <c r="G221" s="222" t="s">
        <v>218</v>
      </c>
      <c r="H221" s="223">
        <v>64.619</v>
      </c>
      <c r="I221" s="224"/>
      <c r="J221" s="225">
        <f>ROUND(I221*H221,2)</f>
        <v>0</v>
      </c>
      <c r="K221" s="221" t="s">
        <v>33</v>
      </c>
      <c r="L221" s="45"/>
      <c r="M221" s="226" t="s">
        <v>1</v>
      </c>
      <c r="N221" s="227" t="s">
        <v>39</v>
      </c>
      <c r="O221" s="92"/>
      <c r="P221" s="228">
        <f>O221*H221</f>
        <v>0</v>
      </c>
      <c r="Q221" s="228">
        <v>0</v>
      </c>
      <c r="R221" s="228">
        <f>Q221*H221</f>
        <v>0</v>
      </c>
      <c r="S221" s="228">
        <v>0</v>
      </c>
      <c r="T221" s="22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0" t="s">
        <v>152</v>
      </c>
      <c r="AT221" s="230" t="s">
        <v>148</v>
      </c>
      <c r="AU221" s="230" t="s">
        <v>84</v>
      </c>
      <c r="AY221" s="18" t="s">
        <v>146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8" t="s">
        <v>82</v>
      </c>
      <c r="BK221" s="231">
        <f>ROUND(I221*H221,2)</f>
        <v>0</v>
      </c>
      <c r="BL221" s="18" t="s">
        <v>152</v>
      </c>
      <c r="BM221" s="230" t="s">
        <v>198</v>
      </c>
    </row>
    <row r="222" s="13" customFormat="1">
      <c r="A222" s="13"/>
      <c r="B222" s="232"/>
      <c r="C222" s="233"/>
      <c r="D222" s="234" t="s">
        <v>156</v>
      </c>
      <c r="E222" s="235" t="s">
        <v>1</v>
      </c>
      <c r="F222" s="236" t="s">
        <v>1102</v>
      </c>
      <c r="G222" s="233"/>
      <c r="H222" s="235" t="s">
        <v>1</v>
      </c>
      <c r="I222" s="237"/>
      <c r="J222" s="233"/>
      <c r="K222" s="233"/>
      <c r="L222" s="238"/>
      <c r="M222" s="239"/>
      <c r="N222" s="240"/>
      <c r="O222" s="240"/>
      <c r="P222" s="240"/>
      <c r="Q222" s="240"/>
      <c r="R222" s="240"/>
      <c r="S222" s="240"/>
      <c r="T222" s="24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2" t="s">
        <v>156</v>
      </c>
      <c r="AU222" s="242" t="s">
        <v>84</v>
      </c>
      <c r="AV222" s="13" t="s">
        <v>82</v>
      </c>
      <c r="AW222" s="13" t="s">
        <v>30</v>
      </c>
      <c r="AX222" s="13" t="s">
        <v>74</v>
      </c>
      <c r="AY222" s="242" t="s">
        <v>146</v>
      </c>
    </row>
    <row r="223" s="14" customFormat="1">
      <c r="A223" s="14"/>
      <c r="B223" s="243"/>
      <c r="C223" s="244"/>
      <c r="D223" s="234" t="s">
        <v>156</v>
      </c>
      <c r="E223" s="245" t="s">
        <v>1</v>
      </c>
      <c r="F223" s="246" t="s">
        <v>1103</v>
      </c>
      <c r="G223" s="244"/>
      <c r="H223" s="247">
        <v>22.632000000000001</v>
      </c>
      <c r="I223" s="248"/>
      <c r="J223" s="244"/>
      <c r="K223" s="244"/>
      <c r="L223" s="249"/>
      <c r="M223" s="250"/>
      <c r="N223" s="251"/>
      <c r="O223" s="251"/>
      <c r="P223" s="251"/>
      <c r="Q223" s="251"/>
      <c r="R223" s="251"/>
      <c r="S223" s="251"/>
      <c r="T223" s="25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3" t="s">
        <v>156</v>
      </c>
      <c r="AU223" s="253" t="s">
        <v>84</v>
      </c>
      <c r="AV223" s="14" t="s">
        <v>84</v>
      </c>
      <c r="AW223" s="14" t="s">
        <v>30</v>
      </c>
      <c r="AX223" s="14" t="s">
        <v>74</v>
      </c>
      <c r="AY223" s="253" t="s">
        <v>146</v>
      </c>
    </row>
    <row r="224" s="14" customFormat="1">
      <c r="A224" s="14"/>
      <c r="B224" s="243"/>
      <c r="C224" s="244"/>
      <c r="D224" s="234" t="s">
        <v>156</v>
      </c>
      <c r="E224" s="245" t="s">
        <v>1</v>
      </c>
      <c r="F224" s="246" t="s">
        <v>1104</v>
      </c>
      <c r="G224" s="244"/>
      <c r="H224" s="247">
        <v>8.1129999999999995</v>
      </c>
      <c r="I224" s="248"/>
      <c r="J224" s="244"/>
      <c r="K224" s="244"/>
      <c r="L224" s="249"/>
      <c r="M224" s="250"/>
      <c r="N224" s="251"/>
      <c r="O224" s="251"/>
      <c r="P224" s="251"/>
      <c r="Q224" s="251"/>
      <c r="R224" s="251"/>
      <c r="S224" s="251"/>
      <c r="T224" s="252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3" t="s">
        <v>156</v>
      </c>
      <c r="AU224" s="253" t="s">
        <v>84</v>
      </c>
      <c r="AV224" s="14" t="s">
        <v>84</v>
      </c>
      <c r="AW224" s="14" t="s">
        <v>30</v>
      </c>
      <c r="AX224" s="14" t="s">
        <v>74</v>
      </c>
      <c r="AY224" s="253" t="s">
        <v>146</v>
      </c>
    </row>
    <row r="225" s="14" customFormat="1">
      <c r="A225" s="14"/>
      <c r="B225" s="243"/>
      <c r="C225" s="244"/>
      <c r="D225" s="234" t="s">
        <v>156</v>
      </c>
      <c r="E225" s="245" t="s">
        <v>1</v>
      </c>
      <c r="F225" s="246" t="s">
        <v>1105</v>
      </c>
      <c r="G225" s="244"/>
      <c r="H225" s="247">
        <v>3.9910000000000001</v>
      </c>
      <c r="I225" s="248"/>
      <c r="J225" s="244"/>
      <c r="K225" s="244"/>
      <c r="L225" s="249"/>
      <c r="M225" s="250"/>
      <c r="N225" s="251"/>
      <c r="O225" s="251"/>
      <c r="P225" s="251"/>
      <c r="Q225" s="251"/>
      <c r="R225" s="251"/>
      <c r="S225" s="251"/>
      <c r="T225" s="252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3" t="s">
        <v>156</v>
      </c>
      <c r="AU225" s="253" t="s">
        <v>84</v>
      </c>
      <c r="AV225" s="14" t="s">
        <v>84</v>
      </c>
      <c r="AW225" s="14" t="s">
        <v>30</v>
      </c>
      <c r="AX225" s="14" t="s">
        <v>74</v>
      </c>
      <c r="AY225" s="253" t="s">
        <v>146</v>
      </c>
    </row>
    <row r="226" s="14" customFormat="1">
      <c r="A226" s="14"/>
      <c r="B226" s="243"/>
      <c r="C226" s="244"/>
      <c r="D226" s="234" t="s">
        <v>156</v>
      </c>
      <c r="E226" s="245" t="s">
        <v>1</v>
      </c>
      <c r="F226" s="246" t="s">
        <v>1106</v>
      </c>
      <c r="G226" s="244"/>
      <c r="H226" s="247">
        <v>3.855</v>
      </c>
      <c r="I226" s="248"/>
      <c r="J226" s="244"/>
      <c r="K226" s="244"/>
      <c r="L226" s="249"/>
      <c r="M226" s="250"/>
      <c r="N226" s="251"/>
      <c r="O226" s="251"/>
      <c r="P226" s="251"/>
      <c r="Q226" s="251"/>
      <c r="R226" s="251"/>
      <c r="S226" s="251"/>
      <c r="T226" s="25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3" t="s">
        <v>156</v>
      </c>
      <c r="AU226" s="253" t="s">
        <v>84</v>
      </c>
      <c r="AV226" s="14" t="s">
        <v>84</v>
      </c>
      <c r="AW226" s="14" t="s">
        <v>30</v>
      </c>
      <c r="AX226" s="14" t="s">
        <v>74</v>
      </c>
      <c r="AY226" s="253" t="s">
        <v>146</v>
      </c>
    </row>
    <row r="227" s="13" customFormat="1">
      <c r="A227" s="13"/>
      <c r="B227" s="232"/>
      <c r="C227" s="233"/>
      <c r="D227" s="234" t="s">
        <v>156</v>
      </c>
      <c r="E227" s="235" t="s">
        <v>1</v>
      </c>
      <c r="F227" s="236" t="s">
        <v>1107</v>
      </c>
      <c r="G227" s="233"/>
      <c r="H227" s="235" t="s">
        <v>1</v>
      </c>
      <c r="I227" s="237"/>
      <c r="J227" s="233"/>
      <c r="K227" s="233"/>
      <c r="L227" s="238"/>
      <c r="M227" s="239"/>
      <c r="N227" s="240"/>
      <c r="O227" s="240"/>
      <c r="P227" s="240"/>
      <c r="Q227" s="240"/>
      <c r="R227" s="240"/>
      <c r="S227" s="240"/>
      <c r="T227" s="24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2" t="s">
        <v>156</v>
      </c>
      <c r="AU227" s="242" t="s">
        <v>84</v>
      </c>
      <c r="AV227" s="13" t="s">
        <v>82</v>
      </c>
      <c r="AW227" s="13" t="s">
        <v>30</v>
      </c>
      <c r="AX227" s="13" t="s">
        <v>74</v>
      </c>
      <c r="AY227" s="242" t="s">
        <v>146</v>
      </c>
    </row>
    <row r="228" s="14" customFormat="1">
      <c r="A228" s="14"/>
      <c r="B228" s="243"/>
      <c r="C228" s="244"/>
      <c r="D228" s="234" t="s">
        <v>156</v>
      </c>
      <c r="E228" s="245" t="s">
        <v>1</v>
      </c>
      <c r="F228" s="246" t="s">
        <v>1108</v>
      </c>
      <c r="G228" s="244"/>
      <c r="H228" s="247">
        <v>7.5140000000000002</v>
      </c>
      <c r="I228" s="248"/>
      <c r="J228" s="244"/>
      <c r="K228" s="244"/>
      <c r="L228" s="249"/>
      <c r="M228" s="250"/>
      <c r="N228" s="251"/>
      <c r="O228" s="251"/>
      <c r="P228" s="251"/>
      <c r="Q228" s="251"/>
      <c r="R228" s="251"/>
      <c r="S228" s="251"/>
      <c r="T228" s="25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3" t="s">
        <v>156</v>
      </c>
      <c r="AU228" s="253" t="s">
        <v>84</v>
      </c>
      <c r="AV228" s="14" t="s">
        <v>84</v>
      </c>
      <c r="AW228" s="14" t="s">
        <v>30</v>
      </c>
      <c r="AX228" s="14" t="s">
        <v>74</v>
      </c>
      <c r="AY228" s="253" t="s">
        <v>146</v>
      </c>
    </row>
    <row r="229" s="13" customFormat="1">
      <c r="A229" s="13"/>
      <c r="B229" s="232"/>
      <c r="C229" s="233"/>
      <c r="D229" s="234" t="s">
        <v>156</v>
      </c>
      <c r="E229" s="235" t="s">
        <v>1</v>
      </c>
      <c r="F229" s="236" t="s">
        <v>1081</v>
      </c>
      <c r="G229" s="233"/>
      <c r="H229" s="235" t="s">
        <v>1</v>
      </c>
      <c r="I229" s="237"/>
      <c r="J229" s="233"/>
      <c r="K229" s="233"/>
      <c r="L229" s="238"/>
      <c r="M229" s="239"/>
      <c r="N229" s="240"/>
      <c r="O229" s="240"/>
      <c r="P229" s="240"/>
      <c r="Q229" s="240"/>
      <c r="R229" s="240"/>
      <c r="S229" s="240"/>
      <c r="T229" s="24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2" t="s">
        <v>156</v>
      </c>
      <c r="AU229" s="242" t="s">
        <v>84</v>
      </c>
      <c r="AV229" s="13" t="s">
        <v>82</v>
      </c>
      <c r="AW229" s="13" t="s">
        <v>30</v>
      </c>
      <c r="AX229" s="13" t="s">
        <v>74</v>
      </c>
      <c r="AY229" s="242" t="s">
        <v>146</v>
      </c>
    </row>
    <row r="230" s="14" customFormat="1">
      <c r="A230" s="14"/>
      <c r="B230" s="243"/>
      <c r="C230" s="244"/>
      <c r="D230" s="234" t="s">
        <v>156</v>
      </c>
      <c r="E230" s="245" t="s">
        <v>1</v>
      </c>
      <c r="F230" s="246" t="s">
        <v>1109</v>
      </c>
      <c r="G230" s="244"/>
      <c r="H230" s="247">
        <v>3.7570000000000001</v>
      </c>
      <c r="I230" s="248"/>
      <c r="J230" s="244"/>
      <c r="K230" s="244"/>
      <c r="L230" s="249"/>
      <c r="M230" s="250"/>
      <c r="N230" s="251"/>
      <c r="O230" s="251"/>
      <c r="P230" s="251"/>
      <c r="Q230" s="251"/>
      <c r="R230" s="251"/>
      <c r="S230" s="251"/>
      <c r="T230" s="25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3" t="s">
        <v>156</v>
      </c>
      <c r="AU230" s="253" t="s">
        <v>84</v>
      </c>
      <c r="AV230" s="14" t="s">
        <v>84</v>
      </c>
      <c r="AW230" s="14" t="s">
        <v>30</v>
      </c>
      <c r="AX230" s="14" t="s">
        <v>74</v>
      </c>
      <c r="AY230" s="253" t="s">
        <v>146</v>
      </c>
    </row>
    <row r="231" s="14" customFormat="1">
      <c r="A231" s="14"/>
      <c r="B231" s="243"/>
      <c r="C231" s="244"/>
      <c r="D231" s="234" t="s">
        <v>156</v>
      </c>
      <c r="E231" s="245" t="s">
        <v>1</v>
      </c>
      <c r="F231" s="246" t="s">
        <v>1110</v>
      </c>
      <c r="G231" s="244"/>
      <c r="H231" s="247">
        <v>3.3730000000000002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3" t="s">
        <v>156</v>
      </c>
      <c r="AU231" s="253" t="s">
        <v>84</v>
      </c>
      <c r="AV231" s="14" t="s">
        <v>84</v>
      </c>
      <c r="AW231" s="14" t="s">
        <v>30</v>
      </c>
      <c r="AX231" s="14" t="s">
        <v>74</v>
      </c>
      <c r="AY231" s="253" t="s">
        <v>146</v>
      </c>
    </row>
    <row r="232" s="14" customFormat="1">
      <c r="A232" s="14"/>
      <c r="B232" s="243"/>
      <c r="C232" s="244"/>
      <c r="D232" s="234" t="s">
        <v>156</v>
      </c>
      <c r="E232" s="245" t="s">
        <v>1</v>
      </c>
      <c r="F232" s="246" t="s">
        <v>1111</v>
      </c>
      <c r="G232" s="244"/>
      <c r="H232" s="247">
        <v>3.4929999999999999</v>
      </c>
      <c r="I232" s="248"/>
      <c r="J232" s="244"/>
      <c r="K232" s="244"/>
      <c r="L232" s="249"/>
      <c r="M232" s="250"/>
      <c r="N232" s="251"/>
      <c r="O232" s="251"/>
      <c r="P232" s="251"/>
      <c r="Q232" s="251"/>
      <c r="R232" s="251"/>
      <c r="S232" s="251"/>
      <c r="T232" s="25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3" t="s">
        <v>156</v>
      </c>
      <c r="AU232" s="253" t="s">
        <v>84</v>
      </c>
      <c r="AV232" s="14" t="s">
        <v>84</v>
      </c>
      <c r="AW232" s="14" t="s">
        <v>30</v>
      </c>
      <c r="AX232" s="14" t="s">
        <v>74</v>
      </c>
      <c r="AY232" s="253" t="s">
        <v>146</v>
      </c>
    </row>
    <row r="233" s="14" customFormat="1">
      <c r="A233" s="14"/>
      <c r="B233" s="243"/>
      <c r="C233" s="244"/>
      <c r="D233" s="234" t="s">
        <v>156</v>
      </c>
      <c r="E233" s="245" t="s">
        <v>1</v>
      </c>
      <c r="F233" s="246" t="s">
        <v>1112</v>
      </c>
      <c r="G233" s="244"/>
      <c r="H233" s="247">
        <v>3.8740000000000001</v>
      </c>
      <c r="I233" s="248"/>
      <c r="J233" s="244"/>
      <c r="K233" s="244"/>
      <c r="L233" s="249"/>
      <c r="M233" s="250"/>
      <c r="N233" s="251"/>
      <c r="O233" s="251"/>
      <c r="P233" s="251"/>
      <c r="Q233" s="251"/>
      <c r="R233" s="251"/>
      <c r="S233" s="251"/>
      <c r="T233" s="252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3" t="s">
        <v>156</v>
      </c>
      <c r="AU233" s="253" t="s">
        <v>84</v>
      </c>
      <c r="AV233" s="14" t="s">
        <v>84</v>
      </c>
      <c r="AW233" s="14" t="s">
        <v>30</v>
      </c>
      <c r="AX233" s="14" t="s">
        <v>74</v>
      </c>
      <c r="AY233" s="253" t="s">
        <v>146</v>
      </c>
    </row>
    <row r="234" s="14" customFormat="1">
      <c r="A234" s="14"/>
      <c r="B234" s="243"/>
      <c r="C234" s="244"/>
      <c r="D234" s="234" t="s">
        <v>156</v>
      </c>
      <c r="E234" s="245" t="s">
        <v>1</v>
      </c>
      <c r="F234" s="246" t="s">
        <v>1113</v>
      </c>
      <c r="G234" s="244"/>
      <c r="H234" s="247">
        <v>4.0170000000000003</v>
      </c>
      <c r="I234" s="248"/>
      <c r="J234" s="244"/>
      <c r="K234" s="244"/>
      <c r="L234" s="249"/>
      <c r="M234" s="250"/>
      <c r="N234" s="251"/>
      <c r="O234" s="251"/>
      <c r="P234" s="251"/>
      <c r="Q234" s="251"/>
      <c r="R234" s="251"/>
      <c r="S234" s="251"/>
      <c r="T234" s="252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3" t="s">
        <v>156</v>
      </c>
      <c r="AU234" s="253" t="s">
        <v>84</v>
      </c>
      <c r="AV234" s="14" t="s">
        <v>84</v>
      </c>
      <c r="AW234" s="14" t="s">
        <v>30</v>
      </c>
      <c r="AX234" s="14" t="s">
        <v>74</v>
      </c>
      <c r="AY234" s="253" t="s">
        <v>146</v>
      </c>
    </row>
    <row r="235" s="15" customFormat="1">
      <c r="A235" s="15"/>
      <c r="B235" s="254"/>
      <c r="C235" s="255"/>
      <c r="D235" s="234" t="s">
        <v>156</v>
      </c>
      <c r="E235" s="256" t="s">
        <v>1</v>
      </c>
      <c r="F235" s="257" t="s">
        <v>160</v>
      </c>
      <c r="G235" s="255"/>
      <c r="H235" s="258">
        <v>64.619</v>
      </c>
      <c r="I235" s="259"/>
      <c r="J235" s="255"/>
      <c r="K235" s="255"/>
      <c r="L235" s="260"/>
      <c r="M235" s="261"/>
      <c r="N235" s="262"/>
      <c r="O235" s="262"/>
      <c r="P235" s="262"/>
      <c r="Q235" s="262"/>
      <c r="R235" s="262"/>
      <c r="S235" s="262"/>
      <c r="T235" s="263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64" t="s">
        <v>156</v>
      </c>
      <c r="AU235" s="264" t="s">
        <v>84</v>
      </c>
      <c r="AV235" s="15" t="s">
        <v>152</v>
      </c>
      <c r="AW235" s="15" t="s">
        <v>30</v>
      </c>
      <c r="AX235" s="15" t="s">
        <v>82</v>
      </c>
      <c r="AY235" s="264" t="s">
        <v>146</v>
      </c>
    </row>
    <row r="236" s="12" customFormat="1" ht="22.8" customHeight="1">
      <c r="A236" s="12"/>
      <c r="B236" s="203"/>
      <c r="C236" s="204"/>
      <c r="D236" s="205" t="s">
        <v>73</v>
      </c>
      <c r="E236" s="217" t="s">
        <v>194</v>
      </c>
      <c r="F236" s="217" t="s">
        <v>344</v>
      </c>
      <c r="G236" s="204"/>
      <c r="H236" s="204"/>
      <c r="I236" s="207"/>
      <c r="J236" s="218">
        <f>BK236</f>
        <v>0</v>
      </c>
      <c r="K236" s="204"/>
      <c r="L236" s="209"/>
      <c r="M236" s="210"/>
      <c r="N236" s="211"/>
      <c r="O236" s="211"/>
      <c r="P236" s="212">
        <f>SUM(P237:P337)</f>
        <v>0</v>
      </c>
      <c r="Q236" s="211"/>
      <c r="R236" s="212">
        <f>SUM(R237:R337)</f>
        <v>0</v>
      </c>
      <c r="S236" s="211"/>
      <c r="T236" s="213">
        <f>SUM(T237:T337)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14" t="s">
        <v>82</v>
      </c>
      <c r="AT236" s="215" t="s">
        <v>73</v>
      </c>
      <c r="AU236" s="215" t="s">
        <v>82</v>
      </c>
      <c r="AY236" s="214" t="s">
        <v>146</v>
      </c>
      <c r="BK236" s="216">
        <f>SUM(BK237:BK337)</f>
        <v>0</v>
      </c>
    </row>
    <row r="237" s="2" customFormat="1" ht="33" customHeight="1">
      <c r="A237" s="39"/>
      <c r="B237" s="40"/>
      <c r="C237" s="219" t="s">
        <v>176</v>
      </c>
      <c r="D237" s="219" t="s">
        <v>148</v>
      </c>
      <c r="E237" s="220" t="s">
        <v>1138</v>
      </c>
      <c r="F237" s="221" t="s">
        <v>1139</v>
      </c>
      <c r="G237" s="222" t="s">
        <v>218</v>
      </c>
      <c r="H237" s="223">
        <v>105.11</v>
      </c>
      <c r="I237" s="224"/>
      <c r="J237" s="225">
        <f>ROUND(I237*H237,2)</f>
        <v>0</v>
      </c>
      <c r="K237" s="221" t="s">
        <v>33</v>
      </c>
      <c r="L237" s="45"/>
      <c r="M237" s="226" t="s">
        <v>1</v>
      </c>
      <c r="N237" s="227" t="s">
        <v>39</v>
      </c>
      <c r="O237" s="92"/>
      <c r="P237" s="228">
        <f>O237*H237</f>
        <v>0</v>
      </c>
      <c r="Q237" s="228">
        <v>0</v>
      </c>
      <c r="R237" s="228">
        <f>Q237*H237</f>
        <v>0</v>
      </c>
      <c r="S237" s="228">
        <v>0</v>
      </c>
      <c r="T237" s="22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0" t="s">
        <v>152</v>
      </c>
      <c r="AT237" s="230" t="s">
        <v>148</v>
      </c>
      <c r="AU237" s="230" t="s">
        <v>84</v>
      </c>
      <c r="AY237" s="18" t="s">
        <v>146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8" t="s">
        <v>82</v>
      </c>
      <c r="BK237" s="231">
        <f>ROUND(I237*H237,2)</f>
        <v>0</v>
      </c>
      <c r="BL237" s="18" t="s">
        <v>152</v>
      </c>
      <c r="BM237" s="230" t="s">
        <v>204</v>
      </c>
    </row>
    <row r="238" s="13" customFormat="1">
      <c r="A238" s="13"/>
      <c r="B238" s="232"/>
      <c r="C238" s="233"/>
      <c r="D238" s="234" t="s">
        <v>156</v>
      </c>
      <c r="E238" s="235" t="s">
        <v>1</v>
      </c>
      <c r="F238" s="236" t="s">
        <v>1140</v>
      </c>
      <c r="G238" s="233"/>
      <c r="H238" s="235" t="s">
        <v>1</v>
      </c>
      <c r="I238" s="237"/>
      <c r="J238" s="233"/>
      <c r="K238" s="233"/>
      <c r="L238" s="238"/>
      <c r="M238" s="239"/>
      <c r="N238" s="240"/>
      <c r="O238" s="240"/>
      <c r="P238" s="240"/>
      <c r="Q238" s="240"/>
      <c r="R238" s="240"/>
      <c r="S238" s="240"/>
      <c r="T238" s="24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2" t="s">
        <v>156</v>
      </c>
      <c r="AU238" s="242" t="s">
        <v>84</v>
      </c>
      <c r="AV238" s="13" t="s">
        <v>82</v>
      </c>
      <c r="AW238" s="13" t="s">
        <v>30</v>
      </c>
      <c r="AX238" s="13" t="s">
        <v>74</v>
      </c>
      <c r="AY238" s="242" t="s">
        <v>146</v>
      </c>
    </row>
    <row r="239" s="14" customFormat="1">
      <c r="A239" s="14"/>
      <c r="B239" s="243"/>
      <c r="C239" s="244"/>
      <c r="D239" s="234" t="s">
        <v>156</v>
      </c>
      <c r="E239" s="245" t="s">
        <v>1</v>
      </c>
      <c r="F239" s="246" t="s">
        <v>1141</v>
      </c>
      <c r="G239" s="244"/>
      <c r="H239" s="247">
        <v>9.1099999999999994</v>
      </c>
      <c r="I239" s="248"/>
      <c r="J239" s="244"/>
      <c r="K239" s="244"/>
      <c r="L239" s="249"/>
      <c r="M239" s="250"/>
      <c r="N239" s="251"/>
      <c r="O239" s="251"/>
      <c r="P239" s="251"/>
      <c r="Q239" s="251"/>
      <c r="R239" s="251"/>
      <c r="S239" s="251"/>
      <c r="T239" s="252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3" t="s">
        <v>156</v>
      </c>
      <c r="AU239" s="253" t="s">
        <v>84</v>
      </c>
      <c r="AV239" s="14" t="s">
        <v>84</v>
      </c>
      <c r="AW239" s="14" t="s">
        <v>30</v>
      </c>
      <c r="AX239" s="14" t="s">
        <v>74</v>
      </c>
      <c r="AY239" s="253" t="s">
        <v>146</v>
      </c>
    </row>
    <row r="240" s="13" customFormat="1">
      <c r="A240" s="13"/>
      <c r="B240" s="232"/>
      <c r="C240" s="233"/>
      <c r="D240" s="234" t="s">
        <v>156</v>
      </c>
      <c r="E240" s="235" t="s">
        <v>1</v>
      </c>
      <c r="F240" s="236" t="s">
        <v>1142</v>
      </c>
      <c r="G240" s="233"/>
      <c r="H240" s="235" t="s">
        <v>1</v>
      </c>
      <c r="I240" s="237"/>
      <c r="J240" s="233"/>
      <c r="K240" s="233"/>
      <c r="L240" s="238"/>
      <c r="M240" s="239"/>
      <c r="N240" s="240"/>
      <c r="O240" s="240"/>
      <c r="P240" s="240"/>
      <c r="Q240" s="240"/>
      <c r="R240" s="240"/>
      <c r="S240" s="240"/>
      <c r="T240" s="24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2" t="s">
        <v>156</v>
      </c>
      <c r="AU240" s="242" t="s">
        <v>84</v>
      </c>
      <c r="AV240" s="13" t="s">
        <v>82</v>
      </c>
      <c r="AW240" s="13" t="s">
        <v>30</v>
      </c>
      <c r="AX240" s="13" t="s">
        <v>74</v>
      </c>
      <c r="AY240" s="242" t="s">
        <v>146</v>
      </c>
    </row>
    <row r="241" s="14" customFormat="1">
      <c r="A241" s="14"/>
      <c r="B241" s="243"/>
      <c r="C241" s="244"/>
      <c r="D241" s="234" t="s">
        <v>156</v>
      </c>
      <c r="E241" s="245" t="s">
        <v>1</v>
      </c>
      <c r="F241" s="246" t="s">
        <v>1143</v>
      </c>
      <c r="G241" s="244"/>
      <c r="H241" s="247">
        <v>19.199999999999999</v>
      </c>
      <c r="I241" s="248"/>
      <c r="J241" s="244"/>
      <c r="K241" s="244"/>
      <c r="L241" s="249"/>
      <c r="M241" s="250"/>
      <c r="N241" s="251"/>
      <c r="O241" s="251"/>
      <c r="P241" s="251"/>
      <c r="Q241" s="251"/>
      <c r="R241" s="251"/>
      <c r="S241" s="251"/>
      <c r="T241" s="252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3" t="s">
        <v>156</v>
      </c>
      <c r="AU241" s="253" t="s">
        <v>84</v>
      </c>
      <c r="AV241" s="14" t="s">
        <v>84</v>
      </c>
      <c r="AW241" s="14" t="s">
        <v>30</v>
      </c>
      <c r="AX241" s="14" t="s">
        <v>74</v>
      </c>
      <c r="AY241" s="253" t="s">
        <v>146</v>
      </c>
    </row>
    <row r="242" s="14" customFormat="1">
      <c r="A242" s="14"/>
      <c r="B242" s="243"/>
      <c r="C242" s="244"/>
      <c r="D242" s="234" t="s">
        <v>156</v>
      </c>
      <c r="E242" s="245" t="s">
        <v>1</v>
      </c>
      <c r="F242" s="246" t="s">
        <v>1144</v>
      </c>
      <c r="G242" s="244"/>
      <c r="H242" s="247">
        <v>19.199999999999999</v>
      </c>
      <c r="I242" s="248"/>
      <c r="J242" s="244"/>
      <c r="K242" s="244"/>
      <c r="L242" s="249"/>
      <c r="M242" s="250"/>
      <c r="N242" s="251"/>
      <c r="O242" s="251"/>
      <c r="P242" s="251"/>
      <c r="Q242" s="251"/>
      <c r="R242" s="251"/>
      <c r="S242" s="251"/>
      <c r="T242" s="25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3" t="s">
        <v>156</v>
      </c>
      <c r="AU242" s="253" t="s">
        <v>84</v>
      </c>
      <c r="AV242" s="14" t="s">
        <v>84</v>
      </c>
      <c r="AW242" s="14" t="s">
        <v>30</v>
      </c>
      <c r="AX242" s="14" t="s">
        <v>74</v>
      </c>
      <c r="AY242" s="253" t="s">
        <v>146</v>
      </c>
    </row>
    <row r="243" s="14" customFormat="1">
      <c r="A243" s="14"/>
      <c r="B243" s="243"/>
      <c r="C243" s="244"/>
      <c r="D243" s="234" t="s">
        <v>156</v>
      </c>
      <c r="E243" s="245" t="s">
        <v>1</v>
      </c>
      <c r="F243" s="246" t="s">
        <v>1145</v>
      </c>
      <c r="G243" s="244"/>
      <c r="H243" s="247">
        <v>9.5999999999999996</v>
      </c>
      <c r="I243" s="248"/>
      <c r="J243" s="244"/>
      <c r="K243" s="244"/>
      <c r="L243" s="249"/>
      <c r="M243" s="250"/>
      <c r="N243" s="251"/>
      <c r="O243" s="251"/>
      <c r="P243" s="251"/>
      <c r="Q243" s="251"/>
      <c r="R243" s="251"/>
      <c r="S243" s="251"/>
      <c r="T243" s="252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3" t="s">
        <v>156</v>
      </c>
      <c r="AU243" s="253" t="s">
        <v>84</v>
      </c>
      <c r="AV243" s="14" t="s">
        <v>84</v>
      </c>
      <c r="AW243" s="14" t="s">
        <v>30</v>
      </c>
      <c r="AX243" s="14" t="s">
        <v>74</v>
      </c>
      <c r="AY243" s="253" t="s">
        <v>146</v>
      </c>
    </row>
    <row r="244" s="14" customFormat="1">
      <c r="A244" s="14"/>
      <c r="B244" s="243"/>
      <c r="C244" s="244"/>
      <c r="D244" s="234" t="s">
        <v>156</v>
      </c>
      <c r="E244" s="245" t="s">
        <v>1</v>
      </c>
      <c r="F244" s="246" t="s">
        <v>1146</v>
      </c>
      <c r="G244" s="244"/>
      <c r="H244" s="247">
        <v>24</v>
      </c>
      <c r="I244" s="248"/>
      <c r="J244" s="244"/>
      <c r="K244" s="244"/>
      <c r="L244" s="249"/>
      <c r="M244" s="250"/>
      <c r="N244" s="251"/>
      <c r="O244" s="251"/>
      <c r="P244" s="251"/>
      <c r="Q244" s="251"/>
      <c r="R244" s="251"/>
      <c r="S244" s="251"/>
      <c r="T244" s="25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3" t="s">
        <v>156</v>
      </c>
      <c r="AU244" s="253" t="s">
        <v>84</v>
      </c>
      <c r="AV244" s="14" t="s">
        <v>84</v>
      </c>
      <c r="AW244" s="14" t="s">
        <v>30</v>
      </c>
      <c r="AX244" s="14" t="s">
        <v>74</v>
      </c>
      <c r="AY244" s="253" t="s">
        <v>146</v>
      </c>
    </row>
    <row r="245" s="14" customFormat="1">
      <c r="A245" s="14"/>
      <c r="B245" s="243"/>
      <c r="C245" s="244"/>
      <c r="D245" s="234" t="s">
        <v>156</v>
      </c>
      <c r="E245" s="245" t="s">
        <v>1</v>
      </c>
      <c r="F245" s="246" t="s">
        <v>1147</v>
      </c>
      <c r="G245" s="244"/>
      <c r="H245" s="247">
        <v>24</v>
      </c>
      <c r="I245" s="248"/>
      <c r="J245" s="244"/>
      <c r="K245" s="244"/>
      <c r="L245" s="249"/>
      <c r="M245" s="250"/>
      <c r="N245" s="251"/>
      <c r="O245" s="251"/>
      <c r="P245" s="251"/>
      <c r="Q245" s="251"/>
      <c r="R245" s="251"/>
      <c r="S245" s="251"/>
      <c r="T245" s="252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3" t="s">
        <v>156</v>
      </c>
      <c r="AU245" s="253" t="s">
        <v>84</v>
      </c>
      <c r="AV245" s="14" t="s">
        <v>84</v>
      </c>
      <c r="AW245" s="14" t="s">
        <v>30</v>
      </c>
      <c r="AX245" s="14" t="s">
        <v>74</v>
      </c>
      <c r="AY245" s="253" t="s">
        <v>146</v>
      </c>
    </row>
    <row r="246" s="15" customFormat="1">
      <c r="A246" s="15"/>
      <c r="B246" s="254"/>
      <c r="C246" s="255"/>
      <c r="D246" s="234" t="s">
        <v>156</v>
      </c>
      <c r="E246" s="256" t="s">
        <v>1</v>
      </c>
      <c r="F246" s="257" t="s">
        <v>160</v>
      </c>
      <c r="G246" s="255"/>
      <c r="H246" s="258">
        <v>105.11</v>
      </c>
      <c r="I246" s="259"/>
      <c r="J246" s="255"/>
      <c r="K246" s="255"/>
      <c r="L246" s="260"/>
      <c r="M246" s="261"/>
      <c r="N246" s="262"/>
      <c r="O246" s="262"/>
      <c r="P246" s="262"/>
      <c r="Q246" s="262"/>
      <c r="R246" s="262"/>
      <c r="S246" s="262"/>
      <c r="T246" s="263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64" t="s">
        <v>156</v>
      </c>
      <c r="AU246" s="264" t="s">
        <v>84</v>
      </c>
      <c r="AV246" s="15" t="s">
        <v>152</v>
      </c>
      <c r="AW246" s="15" t="s">
        <v>30</v>
      </c>
      <c r="AX246" s="15" t="s">
        <v>82</v>
      </c>
      <c r="AY246" s="264" t="s">
        <v>146</v>
      </c>
    </row>
    <row r="247" s="2" customFormat="1" ht="24.15" customHeight="1">
      <c r="A247" s="39"/>
      <c r="B247" s="40"/>
      <c r="C247" s="219" t="s">
        <v>206</v>
      </c>
      <c r="D247" s="219" t="s">
        <v>148</v>
      </c>
      <c r="E247" s="220" t="s">
        <v>1148</v>
      </c>
      <c r="F247" s="221" t="s">
        <v>1149</v>
      </c>
      <c r="G247" s="222" t="s">
        <v>218</v>
      </c>
      <c r="H247" s="223">
        <v>419.76999999999998</v>
      </c>
      <c r="I247" s="224"/>
      <c r="J247" s="225">
        <f>ROUND(I247*H247,2)</f>
        <v>0</v>
      </c>
      <c r="K247" s="221" t="s">
        <v>33</v>
      </c>
      <c r="L247" s="45"/>
      <c r="M247" s="226" t="s">
        <v>1</v>
      </c>
      <c r="N247" s="227" t="s">
        <v>39</v>
      </c>
      <c r="O247" s="92"/>
      <c r="P247" s="228">
        <f>O247*H247</f>
        <v>0</v>
      </c>
      <c r="Q247" s="228">
        <v>0</v>
      </c>
      <c r="R247" s="228">
        <f>Q247*H247</f>
        <v>0</v>
      </c>
      <c r="S247" s="228">
        <v>0</v>
      </c>
      <c r="T247" s="22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0" t="s">
        <v>152</v>
      </c>
      <c r="AT247" s="230" t="s">
        <v>148</v>
      </c>
      <c r="AU247" s="230" t="s">
        <v>84</v>
      </c>
      <c r="AY247" s="18" t="s">
        <v>146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8" t="s">
        <v>82</v>
      </c>
      <c r="BK247" s="231">
        <f>ROUND(I247*H247,2)</f>
        <v>0</v>
      </c>
      <c r="BL247" s="18" t="s">
        <v>152</v>
      </c>
      <c r="BM247" s="230" t="s">
        <v>209</v>
      </c>
    </row>
    <row r="248" s="13" customFormat="1">
      <c r="A248" s="13"/>
      <c r="B248" s="232"/>
      <c r="C248" s="233"/>
      <c r="D248" s="234" t="s">
        <v>156</v>
      </c>
      <c r="E248" s="235" t="s">
        <v>1</v>
      </c>
      <c r="F248" s="236" t="s">
        <v>1067</v>
      </c>
      <c r="G248" s="233"/>
      <c r="H248" s="235" t="s">
        <v>1</v>
      </c>
      <c r="I248" s="237"/>
      <c r="J248" s="233"/>
      <c r="K248" s="233"/>
      <c r="L248" s="238"/>
      <c r="M248" s="239"/>
      <c r="N248" s="240"/>
      <c r="O248" s="240"/>
      <c r="P248" s="240"/>
      <c r="Q248" s="240"/>
      <c r="R248" s="240"/>
      <c r="S248" s="240"/>
      <c r="T248" s="24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2" t="s">
        <v>156</v>
      </c>
      <c r="AU248" s="242" t="s">
        <v>84</v>
      </c>
      <c r="AV248" s="13" t="s">
        <v>82</v>
      </c>
      <c r="AW248" s="13" t="s">
        <v>30</v>
      </c>
      <c r="AX248" s="13" t="s">
        <v>74</v>
      </c>
      <c r="AY248" s="242" t="s">
        <v>146</v>
      </c>
    </row>
    <row r="249" s="13" customFormat="1">
      <c r="A249" s="13"/>
      <c r="B249" s="232"/>
      <c r="C249" s="233"/>
      <c r="D249" s="234" t="s">
        <v>156</v>
      </c>
      <c r="E249" s="235" t="s">
        <v>1</v>
      </c>
      <c r="F249" s="236" t="s">
        <v>1068</v>
      </c>
      <c r="G249" s="233"/>
      <c r="H249" s="235" t="s">
        <v>1</v>
      </c>
      <c r="I249" s="237"/>
      <c r="J249" s="233"/>
      <c r="K249" s="233"/>
      <c r="L249" s="238"/>
      <c r="M249" s="239"/>
      <c r="N249" s="240"/>
      <c r="O249" s="240"/>
      <c r="P249" s="240"/>
      <c r="Q249" s="240"/>
      <c r="R249" s="240"/>
      <c r="S249" s="240"/>
      <c r="T249" s="24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2" t="s">
        <v>156</v>
      </c>
      <c r="AU249" s="242" t="s">
        <v>84</v>
      </c>
      <c r="AV249" s="13" t="s">
        <v>82</v>
      </c>
      <c r="AW249" s="13" t="s">
        <v>30</v>
      </c>
      <c r="AX249" s="13" t="s">
        <v>74</v>
      </c>
      <c r="AY249" s="242" t="s">
        <v>146</v>
      </c>
    </row>
    <row r="250" s="13" customFormat="1">
      <c r="A250" s="13"/>
      <c r="B250" s="232"/>
      <c r="C250" s="233"/>
      <c r="D250" s="234" t="s">
        <v>156</v>
      </c>
      <c r="E250" s="235" t="s">
        <v>1</v>
      </c>
      <c r="F250" s="236" t="s">
        <v>1069</v>
      </c>
      <c r="G250" s="233"/>
      <c r="H250" s="235" t="s">
        <v>1</v>
      </c>
      <c r="I250" s="237"/>
      <c r="J250" s="233"/>
      <c r="K250" s="233"/>
      <c r="L250" s="238"/>
      <c r="M250" s="239"/>
      <c r="N250" s="240"/>
      <c r="O250" s="240"/>
      <c r="P250" s="240"/>
      <c r="Q250" s="240"/>
      <c r="R250" s="240"/>
      <c r="S250" s="240"/>
      <c r="T250" s="24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2" t="s">
        <v>156</v>
      </c>
      <c r="AU250" s="242" t="s">
        <v>84</v>
      </c>
      <c r="AV250" s="13" t="s">
        <v>82</v>
      </c>
      <c r="AW250" s="13" t="s">
        <v>30</v>
      </c>
      <c r="AX250" s="13" t="s">
        <v>74</v>
      </c>
      <c r="AY250" s="242" t="s">
        <v>146</v>
      </c>
    </row>
    <row r="251" s="14" customFormat="1">
      <c r="A251" s="14"/>
      <c r="B251" s="243"/>
      <c r="C251" s="244"/>
      <c r="D251" s="234" t="s">
        <v>156</v>
      </c>
      <c r="E251" s="245" t="s">
        <v>1</v>
      </c>
      <c r="F251" s="246" t="s">
        <v>1150</v>
      </c>
      <c r="G251" s="244"/>
      <c r="H251" s="247">
        <v>64.659999999999997</v>
      </c>
      <c r="I251" s="248"/>
      <c r="J251" s="244"/>
      <c r="K251" s="244"/>
      <c r="L251" s="249"/>
      <c r="M251" s="250"/>
      <c r="N251" s="251"/>
      <c r="O251" s="251"/>
      <c r="P251" s="251"/>
      <c r="Q251" s="251"/>
      <c r="R251" s="251"/>
      <c r="S251" s="251"/>
      <c r="T251" s="25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3" t="s">
        <v>156</v>
      </c>
      <c r="AU251" s="253" t="s">
        <v>84</v>
      </c>
      <c r="AV251" s="14" t="s">
        <v>84</v>
      </c>
      <c r="AW251" s="14" t="s">
        <v>30</v>
      </c>
      <c r="AX251" s="14" t="s">
        <v>74</v>
      </c>
      <c r="AY251" s="253" t="s">
        <v>146</v>
      </c>
    </row>
    <row r="252" s="14" customFormat="1">
      <c r="A252" s="14"/>
      <c r="B252" s="243"/>
      <c r="C252" s="244"/>
      <c r="D252" s="234" t="s">
        <v>156</v>
      </c>
      <c r="E252" s="245" t="s">
        <v>1</v>
      </c>
      <c r="F252" s="246" t="s">
        <v>1151</v>
      </c>
      <c r="G252" s="244"/>
      <c r="H252" s="247">
        <v>9.1099999999999994</v>
      </c>
      <c r="I252" s="248"/>
      <c r="J252" s="244"/>
      <c r="K252" s="244"/>
      <c r="L252" s="249"/>
      <c r="M252" s="250"/>
      <c r="N252" s="251"/>
      <c r="O252" s="251"/>
      <c r="P252" s="251"/>
      <c r="Q252" s="251"/>
      <c r="R252" s="251"/>
      <c r="S252" s="251"/>
      <c r="T252" s="252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3" t="s">
        <v>156</v>
      </c>
      <c r="AU252" s="253" t="s">
        <v>84</v>
      </c>
      <c r="AV252" s="14" t="s">
        <v>84</v>
      </c>
      <c r="AW252" s="14" t="s">
        <v>30</v>
      </c>
      <c r="AX252" s="14" t="s">
        <v>74</v>
      </c>
      <c r="AY252" s="253" t="s">
        <v>146</v>
      </c>
    </row>
    <row r="253" s="13" customFormat="1">
      <c r="A253" s="13"/>
      <c r="B253" s="232"/>
      <c r="C253" s="233"/>
      <c r="D253" s="234" t="s">
        <v>156</v>
      </c>
      <c r="E253" s="235" t="s">
        <v>1</v>
      </c>
      <c r="F253" s="236" t="s">
        <v>1152</v>
      </c>
      <c r="G253" s="233"/>
      <c r="H253" s="235" t="s">
        <v>1</v>
      </c>
      <c r="I253" s="237"/>
      <c r="J253" s="233"/>
      <c r="K253" s="233"/>
      <c r="L253" s="238"/>
      <c r="M253" s="239"/>
      <c r="N253" s="240"/>
      <c r="O253" s="240"/>
      <c r="P253" s="240"/>
      <c r="Q253" s="240"/>
      <c r="R253" s="240"/>
      <c r="S253" s="240"/>
      <c r="T253" s="24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2" t="s">
        <v>156</v>
      </c>
      <c r="AU253" s="242" t="s">
        <v>84</v>
      </c>
      <c r="AV253" s="13" t="s">
        <v>82</v>
      </c>
      <c r="AW253" s="13" t="s">
        <v>30</v>
      </c>
      <c r="AX253" s="13" t="s">
        <v>74</v>
      </c>
      <c r="AY253" s="242" t="s">
        <v>146</v>
      </c>
    </row>
    <row r="254" s="14" customFormat="1">
      <c r="A254" s="14"/>
      <c r="B254" s="243"/>
      <c r="C254" s="244"/>
      <c r="D254" s="234" t="s">
        <v>156</v>
      </c>
      <c r="E254" s="245" t="s">
        <v>1</v>
      </c>
      <c r="F254" s="246" t="s">
        <v>1153</v>
      </c>
      <c r="G254" s="244"/>
      <c r="H254" s="247">
        <v>256</v>
      </c>
      <c r="I254" s="248"/>
      <c r="J254" s="244"/>
      <c r="K254" s="244"/>
      <c r="L254" s="249"/>
      <c r="M254" s="250"/>
      <c r="N254" s="251"/>
      <c r="O254" s="251"/>
      <c r="P254" s="251"/>
      <c r="Q254" s="251"/>
      <c r="R254" s="251"/>
      <c r="S254" s="251"/>
      <c r="T254" s="252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3" t="s">
        <v>156</v>
      </c>
      <c r="AU254" s="253" t="s">
        <v>84</v>
      </c>
      <c r="AV254" s="14" t="s">
        <v>84</v>
      </c>
      <c r="AW254" s="14" t="s">
        <v>30</v>
      </c>
      <c r="AX254" s="14" t="s">
        <v>74</v>
      </c>
      <c r="AY254" s="253" t="s">
        <v>146</v>
      </c>
    </row>
    <row r="255" s="16" customFormat="1">
      <c r="A255" s="16"/>
      <c r="B255" s="280"/>
      <c r="C255" s="281"/>
      <c r="D255" s="234" t="s">
        <v>156</v>
      </c>
      <c r="E255" s="282" t="s">
        <v>1</v>
      </c>
      <c r="F255" s="283" t="s">
        <v>706</v>
      </c>
      <c r="G255" s="281"/>
      <c r="H255" s="284">
        <v>329.76999999999998</v>
      </c>
      <c r="I255" s="285"/>
      <c r="J255" s="281"/>
      <c r="K255" s="281"/>
      <c r="L255" s="286"/>
      <c r="M255" s="287"/>
      <c r="N255" s="288"/>
      <c r="O255" s="288"/>
      <c r="P255" s="288"/>
      <c r="Q255" s="288"/>
      <c r="R255" s="288"/>
      <c r="S255" s="288"/>
      <c r="T255" s="289"/>
      <c r="U255" s="16"/>
      <c r="V255" s="16"/>
      <c r="W255" s="16"/>
      <c r="X255" s="16"/>
      <c r="Y255" s="16"/>
      <c r="Z255" s="16"/>
      <c r="AA255" s="16"/>
      <c r="AB255" s="16"/>
      <c r="AC255" s="16"/>
      <c r="AD255" s="16"/>
      <c r="AE255" s="16"/>
      <c r="AT255" s="290" t="s">
        <v>156</v>
      </c>
      <c r="AU255" s="290" t="s">
        <v>84</v>
      </c>
      <c r="AV255" s="16" t="s">
        <v>161</v>
      </c>
      <c r="AW255" s="16" t="s">
        <v>30</v>
      </c>
      <c r="AX255" s="16" t="s">
        <v>74</v>
      </c>
      <c r="AY255" s="290" t="s">
        <v>146</v>
      </c>
    </row>
    <row r="256" s="13" customFormat="1">
      <c r="A256" s="13"/>
      <c r="B256" s="232"/>
      <c r="C256" s="233"/>
      <c r="D256" s="234" t="s">
        <v>156</v>
      </c>
      <c r="E256" s="235" t="s">
        <v>1</v>
      </c>
      <c r="F256" s="236" t="s">
        <v>1154</v>
      </c>
      <c r="G256" s="233"/>
      <c r="H256" s="235" t="s">
        <v>1</v>
      </c>
      <c r="I256" s="237"/>
      <c r="J256" s="233"/>
      <c r="K256" s="233"/>
      <c r="L256" s="238"/>
      <c r="M256" s="239"/>
      <c r="N256" s="240"/>
      <c r="O256" s="240"/>
      <c r="P256" s="240"/>
      <c r="Q256" s="240"/>
      <c r="R256" s="240"/>
      <c r="S256" s="240"/>
      <c r="T256" s="24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2" t="s">
        <v>156</v>
      </c>
      <c r="AU256" s="242" t="s">
        <v>84</v>
      </c>
      <c r="AV256" s="13" t="s">
        <v>82</v>
      </c>
      <c r="AW256" s="13" t="s">
        <v>30</v>
      </c>
      <c r="AX256" s="13" t="s">
        <v>74</v>
      </c>
      <c r="AY256" s="242" t="s">
        <v>146</v>
      </c>
    </row>
    <row r="257" s="14" customFormat="1">
      <c r="A257" s="14"/>
      <c r="B257" s="243"/>
      <c r="C257" s="244"/>
      <c r="D257" s="234" t="s">
        <v>156</v>
      </c>
      <c r="E257" s="245" t="s">
        <v>1</v>
      </c>
      <c r="F257" s="246" t="s">
        <v>1155</v>
      </c>
      <c r="G257" s="244"/>
      <c r="H257" s="247">
        <v>90</v>
      </c>
      <c r="I257" s="248"/>
      <c r="J257" s="244"/>
      <c r="K257" s="244"/>
      <c r="L257" s="249"/>
      <c r="M257" s="250"/>
      <c r="N257" s="251"/>
      <c r="O257" s="251"/>
      <c r="P257" s="251"/>
      <c r="Q257" s="251"/>
      <c r="R257" s="251"/>
      <c r="S257" s="251"/>
      <c r="T257" s="252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3" t="s">
        <v>156</v>
      </c>
      <c r="AU257" s="253" t="s">
        <v>84</v>
      </c>
      <c r="AV257" s="14" t="s">
        <v>84</v>
      </c>
      <c r="AW257" s="14" t="s">
        <v>30</v>
      </c>
      <c r="AX257" s="14" t="s">
        <v>74</v>
      </c>
      <c r="AY257" s="253" t="s">
        <v>146</v>
      </c>
    </row>
    <row r="258" s="15" customFormat="1">
      <c r="A258" s="15"/>
      <c r="B258" s="254"/>
      <c r="C258" s="255"/>
      <c r="D258" s="234" t="s">
        <v>156</v>
      </c>
      <c r="E258" s="256" t="s">
        <v>1</v>
      </c>
      <c r="F258" s="257" t="s">
        <v>160</v>
      </c>
      <c r="G258" s="255"/>
      <c r="H258" s="258">
        <v>419.76999999999998</v>
      </c>
      <c r="I258" s="259"/>
      <c r="J258" s="255"/>
      <c r="K258" s="255"/>
      <c r="L258" s="260"/>
      <c r="M258" s="261"/>
      <c r="N258" s="262"/>
      <c r="O258" s="262"/>
      <c r="P258" s="262"/>
      <c r="Q258" s="262"/>
      <c r="R258" s="262"/>
      <c r="S258" s="262"/>
      <c r="T258" s="263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64" t="s">
        <v>156</v>
      </c>
      <c r="AU258" s="264" t="s">
        <v>84</v>
      </c>
      <c r="AV258" s="15" t="s">
        <v>152</v>
      </c>
      <c r="AW258" s="15" t="s">
        <v>30</v>
      </c>
      <c r="AX258" s="15" t="s">
        <v>82</v>
      </c>
      <c r="AY258" s="264" t="s">
        <v>146</v>
      </c>
    </row>
    <row r="259" s="2" customFormat="1" ht="24.15" customHeight="1">
      <c r="A259" s="39"/>
      <c r="B259" s="40"/>
      <c r="C259" s="219" t="s">
        <v>180</v>
      </c>
      <c r="D259" s="219" t="s">
        <v>148</v>
      </c>
      <c r="E259" s="220" t="s">
        <v>639</v>
      </c>
      <c r="F259" s="221" t="s">
        <v>640</v>
      </c>
      <c r="G259" s="222" t="s">
        <v>218</v>
      </c>
      <c r="H259" s="223">
        <v>13.946</v>
      </c>
      <c r="I259" s="224"/>
      <c r="J259" s="225">
        <f>ROUND(I259*H259,2)</f>
        <v>0</v>
      </c>
      <c r="K259" s="221" t="s">
        <v>33</v>
      </c>
      <c r="L259" s="45"/>
      <c r="M259" s="226" t="s">
        <v>1</v>
      </c>
      <c r="N259" s="227" t="s">
        <v>39</v>
      </c>
      <c r="O259" s="92"/>
      <c r="P259" s="228">
        <f>O259*H259</f>
        <v>0</v>
      </c>
      <c r="Q259" s="228">
        <v>0</v>
      </c>
      <c r="R259" s="228">
        <f>Q259*H259</f>
        <v>0</v>
      </c>
      <c r="S259" s="228">
        <v>0</v>
      </c>
      <c r="T259" s="229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0" t="s">
        <v>152</v>
      </c>
      <c r="AT259" s="230" t="s">
        <v>148</v>
      </c>
      <c r="AU259" s="230" t="s">
        <v>84</v>
      </c>
      <c r="AY259" s="18" t="s">
        <v>146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8" t="s">
        <v>82</v>
      </c>
      <c r="BK259" s="231">
        <f>ROUND(I259*H259,2)</f>
        <v>0</v>
      </c>
      <c r="BL259" s="18" t="s">
        <v>152</v>
      </c>
      <c r="BM259" s="230" t="s">
        <v>213</v>
      </c>
    </row>
    <row r="260" s="13" customFormat="1">
      <c r="A260" s="13"/>
      <c r="B260" s="232"/>
      <c r="C260" s="233"/>
      <c r="D260" s="234" t="s">
        <v>156</v>
      </c>
      <c r="E260" s="235" t="s">
        <v>1</v>
      </c>
      <c r="F260" s="236" t="s">
        <v>1156</v>
      </c>
      <c r="G260" s="233"/>
      <c r="H260" s="235" t="s">
        <v>1</v>
      </c>
      <c r="I260" s="237"/>
      <c r="J260" s="233"/>
      <c r="K260" s="233"/>
      <c r="L260" s="238"/>
      <c r="M260" s="239"/>
      <c r="N260" s="240"/>
      <c r="O260" s="240"/>
      <c r="P260" s="240"/>
      <c r="Q260" s="240"/>
      <c r="R260" s="240"/>
      <c r="S260" s="240"/>
      <c r="T260" s="24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2" t="s">
        <v>156</v>
      </c>
      <c r="AU260" s="242" t="s">
        <v>84</v>
      </c>
      <c r="AV260" s="13" t="s">
        <v>82</v>
      </c>
      <c r="AW260" s="13" t="s">
        <v>30</v>
      </c>
      <c r="AX260" s="13" t="s">
        <v>74</v>
      </c>
      <c r="AY260" s="242" t="s">
        <v>146</v>
      </c>
    </row>
    <row r="261" s="14" customFormat="1">
      <c r="A261" s="14"/>
      <c r="B261" s="243"/>
      <c r="C261" s="244"/>
      <c r="D261" s="234" t="s">
        <v>156</v>
      </c>
      <c r="E261" s="245" t="s">
        <v>1</v>
      </c>
      <c r="F261" s="246" t="s">
        <v>1157</v>
      </c>
      <c r="G261" s="244"/>
      <c r="H261" s="247">
        <v>3.9870000000000001</v>
      </c>
      <c r="I261" s="248"/>
      <c r="J261" s="244"/>
      <c r="K261" s="244"/>
      <c r="L261" s="249"/>
      <c r="M261" s="250"/>
      <c r="N261" s="251"/>
      <c r="O261" s="251"/>
      <c r="P261" s="251"/>
      <c r="Q261" s="251"/>
      <c r="R261" s="251"/>
      <c r="S261" s="251"/>
      <c r="T261" s="252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3" t="s">
        <v>156</v>
      </c>
      <c r="AU261" s="253" t="s">
        <v>84</v>
      </c>
      <c r="AV261" s="14" t="s">
        <v>84</v>
      </c>
      <c r="AW261" s="14" t="s">
        <v>30</v>
      </c>
      <c r="AX261" s="14" t="s">
        <v>74</v>
      </c>
      <c r="AY261" s="253" t="s">
        <v>146</v>
      </c>
    </row>
    <row r="262" s="14" customFormat="1">
      <c r="A262" s="14"/>
      <c r="B262" s="243"/>
      <c r="C262" s="244"/>
      <c r="D262" s="234" t="s">
        <v>156</v>
      </c>
      <c r="E262" s="245" t="s">
        <v>1</v>
      </c>
      <c r="F262" s="246" t="s">
        <v>1158</v>
      </c>
      <c r="G262" s="244"/>
      <c r="H262" s="247">
        <v>2.8559999999999999</v>
      </c>
      <c r="I262" s="248"/>
      <c r="J262" s="244"/>
      <c r="K262" s="244"/>
      <c r="L262" s="249"/>
      <c r="M262" s="250"/>
      <c r="N262" s="251"/>
      <c r="O262" s="251"/>
      <c r="P262" s="251"/>
      <c r="Q262" s="251"/>
      <c r="R262" s="251"/>
      <c r="S262" s="251"/>
      <c r="T262" s="252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3" t="s">
        <v>156</v>
      </c>
      <c r="AU262" s="253" t="s">
        <v>84</v>
      </c>
      <c r="AV262" s="14" t="s">
        <v>84</v>
      </c>
      <c r="AW262" s="14" t="s">
        <v>30</v>
      </c>
      <c r="AX262" s="14" t="s">
        <v>74</v>
      </c>
      <c r="AY262" s="253" t="s">
        <v>146</v>
      </c>
    </row>
    <row r="263" s="14" customFormat="1">
      <c r="A263" s="14"/>
      <c r="B263" s="243"/>
      <c r="C263" s="244"/>
      <c r="D263" s="234" t="s">
        <v>156</v>
      </c>
      <c r="E263" s="245" t="s">
        <v>1</v>
      </c>
      <c r="F263" s="246" t="s">
        <v>1159</v>
      </c>
      <c r="G263" s="244"/>
      <c r="H263" s="247">
        <v>1.0800000000000001</v>
      </c>
      <c r="I263" s="248"/>
      <c r="J263" s="244"/>
      <c r="K263" s="244"/>
      <c r="L263" s="249"/>
      <c r="M263" s="250"/>
      <c r="N263" s="251"/>
      <c r="O263" s="251"/>
      <c r="P263" s="251"/>
      <c r="Q263" s="251"/>
      <c r="R263" s="251"/>
      <c r="S263" s="251"/>
      <c r="T263" s="25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3" t="s">
        <v>156</v>
      </c>
      <c r="AU263" s="253" t="s">
        <v>84</v>
      </c>
      <c r="AV263" s="14" t="s">
        <v>84</v>
      </c>
      <c r="AW263" s="14" t="s">
        <v>30</v>
      </c>
      <c r="AX263" s="14" t="s">
        <v>74</v>
      </c>
      <c r="AY263" s="253" t="s">
        <v>146</v>
      </c>
    </row>
    <row r="264" s="14" customFormat="1">
      <c r="A264" s="14"/>
      <c r="B264" s="243"/>
      <c r="C264" s="244"/>
      <c r="D264" s="234" t="s">
        <v>156</v>
      </c>
      <c r="E264" s="245" t="s">
        <v>1</v>
      </c>
      <c r="F264" s="246" t="s">
        <v>1160</v>
      </c>
      <c r="G264" s="244"/>
      <c r="H264" s="247">
        <v>2.79</v>
      </c>
      <c r="I264" s="248"/>
      <c r="J264" s="244"/>
      <c r="K264" s="244"/>
      <c r="L264" s="249"/>
      <c r="M264" s="250"/>
      <c r="N264" s="251"/>
      <c r="O264" s="251"/>
      <c r="P264" s="251"/>
      <c r="Q264" s="251"/>
      <c r="R264" s="251"/>
      <c r="S264" s="251"/>
      <c r="T264" s="252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3" t="s">
        <v>156</v>
      </c>
      <c r="AU264" s="253" t="s">
        <v>84</v>
      </c>
      <c r="AV264" s="14" t="s">
        <v>84</v>
      </c>
      <c r="AW264" s="14" t="s">
        <v>30</v>
      </c>
      <c r="AX264" s="14" t="s">
        <v>74</v>
      </c>
      <c r="AY264" s="253" t="s">
        <v>146</v>
      </c>
    </row>
    <row r="265" s="16" customFormat="1">
      <c r="A265" s="16"/>
      <c r="B265" s="280"/>
      <c r="C265" s="281"/>
      <c r="D265" s="234" t="s">
        <v>156</v>
      </c>
      <c r="E265" s="282" t="s">
        <v>1</v>
      </c>
      <c r="F265" s="283" t="s">
        <v>706</v>
      </c>
      <c r="G265" s="281"/>
      <c r="H265" s="284">
        <v>10.713000000000001</v>
      </c>
      <c r="I265" s="285"/>
      <c r="J265" s="281"/>
      <c r="K265" s="281"/>
      <c r="L265" s="286"/>
      <c r="M265" s="287"/>
      <c r="N265" s="288"/>
      <c r="O265" s="288"/>
      <c r="P265" s="288"/>
      <c r="Q265" s="288"/>
      <c r="R265" s="288"/>
      <c r="S265" s="288"/>
      <c r="T265" s="289"/>
      <c r="U265" s="16"/>
      <c r="V265" s="16"/>
      <c r="W265" s="16"/>
      <c r="X265" s="16"/>
      <c r="Y265" s="16"/>
      <c r="Z265" s="16"/>
      <c r="AA265" s="16"/>
      <c r="AB265" s="16"/>
      <c r="AC265" s="16"/>
      <c r="AD265" s="16"/>
      <c r="AE265" s="16"/>
      <c r="AT265" s="290" t="s">
        <v>156</v>
      </c>
      <c r="AU265" s="290" t="s">
        <v>84</v>
      </c>
      <c r="AV265" s="16" t="s">
        <v>161</v>
      </c>
      <c r="AW265" s="16" t="s">
        <v>30</v>
      </c>
      <c r="AX265" s="16" t="s">
        <v>74</v>
      </c>
      <c r="AY265" s="290" t="s">
        <v>146</v>
      </c>
    </row>
    <row r="266" s="14" customFormat="1">
      <c r="A266" s="14"/>
      <c r="B266" s="243"/>
      <c r="C266" s="244"/>
      <c r="D266" s="234" t="s">
        <v>156</v>
      </c>
      <c r="E266" s="245" t="s">
        <v>1</v>
      </c>
      <c r="F266" s="246" t="s">
        <v>1161</v>
      </c>
      <c r="G266" s="244"/>
      <c r="H266" s="247">
        <v>3.2330000000000001</v>
      </c>
      <c r="I266" s="248"/>
      <c r="J266" s="244"/>
      <c r="K266" s="244"/>
      <c r="L266" s="249"/>
      <c r="M266" s="250"/>
      <c r="N266" s="251"/>
      <c r="O266" s="251"/>
      <c r="P266" s="251"/>
      <c r="Q266" s="251"/>
      <c r="R266" s="251"/>
      <c r="S266" s="251"/>
      <c r="T266" s="252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3" t="s">
        <v>156</v>
      </c>
      <c r="AU266" s="253" t="s">
        <v>84</v>
      </c>
      <c r="AV266" s="14" t="s">
        <v>84</v>
      </c>
      <c r="AW266" s="14" t="s">
        <v>30</v>
      </c>
      <c r="AX266" s="14" t="s">
        <v>74</v>
      </c>
      <c r="AY266" s="253" t="s">
        <v>146</v>
      </c>
    </row>
    <row r="267" s="15" customFormat="1">
      <c r="A267" s="15"/>
      <c r="B267" s="254"/>
      <c r="C267" s="255"/>
      <c r="D267" s="234" t="s">
        <v>156</v>
      </c>
      <c r="E267" s="256" t="s">
        <v>1</v>
      </c>
      <c r="F267" s="257" t="s">
        <v>160</v>
      </c>
      <c r="G267" s="255"/>
      <c r="H267" s="258">
        <v>13.946000000000002</v>
      </c>
      <c r="I267" s="259"/>
      <c r="J267" s="255"/>
      <c r="K267" s="255"/>
      <c r="L267" s="260"/>
      <c r="M267" s="261"/>
      <c r="N267" s="262"/>
      <c r="O267" s="262"/>
      <c r="P267" s="262"/>
      <c r="Q267" s="262"/>
      <c r="R267" s="262"/>
      <c r="S267" s="262"/>
      <c r="T267" s="263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64" t="s">
        <v>156</v>
      </c>
      <c r="AU267" s="264" t="s">
        <v>84</v>
      </c>
      <c r="AV267" s="15" t="s">
        <v>152</v>
      </c>
      <c r="AW267" s="15" t="s">
        <v>30</v>
      </c>
      <c r="AX267" s="15" t="s">
        <v>82</v>
      </c>
      <c r="AY267" s="264" t="s">
        <v>146</v>
      </c>
    </row>
    <row r="268" s="2" customFormat="1" ht="24.15" customHeight="1">
      <c r="A268" s="39"/>
      <c r="B268" s="40"/>
      <c r="C268" s="219" t="s">
        <v>215</v>
      </c>
      <c r="D268" s="219" t="s">
        <v>148</v>
      </c>
      <c r="E268" s="220" t="s">
        <v>1162</v>
      </c>
      <c r="F268" s="221" t="s">
        <v>1163</v>
      </c>
      <c r="G268" s="222" t="s">
        <v>218</v>
      </c>
      <c r="H268" s="223">
        <v>13.946</v>
      </c>
      <c r="I268" s="224"/>
      <c r="J268" s="225">
        <f>ROUND(I268*H268,2)</f>
        <v>0</v>
      </c>
      <c r="K268" s="221" t="s">
        <v>33</v>
      </c>
      <c r="L268" s="45"/>
      <c r="M268" s="226" t="s">
        <v>1</v>
      </c>
      <c r="N268" s="227" t="s">
        <v>39</v>
      </c>
      <c r="O268" s="92"/>
      <c r="P268" s="228">
        <f>O268*H268</f>
        <v>0</v>
      </c>
      <c r="Q268" s="228">
        <v>0</v>
      </c>
      <c r="R268" s="228">
        <f>Q268*H268</f>
        <v>0</v>
      </c>
      <c r="S268" s="228">
        <v>0</v>
      </c>
      <c r="T268" s="22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0" t="s">
        <v>152</v>
      </c>
      <c r="AT268" s="230" t="s">
        <v>148</v>
      </c>
      <c r="AU268" s="230" t="s">
        <v>84</v>
      </c>
      <c r="AY268" s="18" t="s">
        <v>146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8" t="s">
        <v>82</v>
      </c>
      <c r="BK268" s="231">
        <f>ROUND(I268*H268,2)</f>
        <v>0</v>
      </c>
      <c r="BL268" s="18" t="s">
        <v>152</v>
      </c>
      <c r="BM268" s="230" t="s">
        <v>219</v>
      </c>
    </row>
    <row r="269" s="13" customFormat="1">
      <c r="A269" s="13"/>
      <c r="B269" s="232"/>
      <c r="C269" s="233"/>
      <c r="D269" s="234" t="s">
        <v>156</v>
      </c>
      <c r="E269" s="235" t="s">
        <v>1</v>
      </c>
      <c r="F269" s="236" t="s">
        <v>1156</v>
      </c>
      <c r="G269" s="233"/>
      <c r="H269" s="235" t="s">
        <v>1</v>
      </c>
      <c r="I269" s="237"/>
      <c r="J269" s="233"/>
      <c r="K269" s="233"/>
      <c r="L269" s="238"/>
      <c r="M269" s="239"/>
      <c r="N269" s="240"/>
      <c r="O269" s="240"/>
      <c r="P269" s="240"/>
      <c r="Q269" s="240"/>
      <c r="R269" s="240"/>
      <c r="S269" s="240"/>
      <c r="T269" s="24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2" t="s">
        <v>156</v>
      </c>
      <c r="AU269" s="242" t="s">
        <v>84</v>
      </c>
      <c r="AV269" s="13" t="s">
        <v>82</v>
      </c>
      <c r="AW269" s="13" t="s">
        <v>30</v>
      </c>
      <c r="AX269" s="13" t="s">
        <v>74</v>
      </c>
      <c r="AY269" s="242" t="s">
        <v>146</v>
      </c>
    </row>
    <row r="270" s="14" customFormat="1">
      <c r="A270" s="14"/>
      <c r="B270" s="243"/>
      <c r="C270" s="244"/>
      <c r="D270" s="234" t="s">
        <v>156</v>
      </c>
      <c r="E270" s="245" t="s">
        <v>1</v>
      </c>
      <c r="F270" s="246" t="s">
        <v>1157</v>
      </c>
      <c r="G270" s="244"/>
      <c r="H270" s="247">
        <v>3.9870000000000001</v>
      </c>
      <c r="I270" s="248"/>
      <c r="J270" s="244"/>
      <c r="K270" s="244"/>
      <c r="L270" s="249"/>
      <c r="M270" s="250"/>
      <c r="N270" s="251"/>
      <c r="O270" s="251"/>
      <c r="P270" s="251"/>
      <c r="Q270" s="251"/>
      <c r="R270" s="251"/>
      <c r="S270" s="251"/>
      <c r="T270" s="252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3" t="s">
        <v>156</v>
      </c>
      <c r="AU270" s="253" t="s">
        <v>84</v>
      </c>
      <c r="AV270" s="14" t="s">
        <v>84</v>
      </c>
      <c r="AW270" s="14" t="s">
        <v>30</v>
      </c>
      <c r="AX270" s="14" t="s">
        <v>74</v>
      </c>
      <c r="AY270" s="253" t="s">
        <v>146</v>
      </c>
    </row>
    <row r="271" s="14" customFormat="1">
      <c r="A271" s="14"/>
      <c r="B271" s="243"/>
      <c r="C271" s="244"/>
      <c r="D271" s="234" t="s">
        <v>156</v>
      </c>
      <c r="E271" s="245" t="s">
        <v>1</v>
      </c>
      <c r="F271" s="246" t="s">
        <v>1158</v>
      </c>
      <c r="G271" s="244"/>
      <c r="H271" s="247">
        <v>2.8559999999999999</v>
      </c>
      <c r="I271" s="248"/>
      <c r="J271" s="244"/>
      <c r="K271" s="244"/>
      <c r="L271" s="249"/>
      <c r="M271" s="250"/>
      <c r="N271" s="251"/>
      <c r="O271" s="251"/>
      <c r="P271" s="251"/>
      <c r="Q271" s="251"/>
      <c r="R271" s="251"/>
      <c r="S271" s="251"/>
      <c r="T271" s="252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3" t="s">
        <v>156</v>
      </c>
      <c r="AU271" s="253" t="s">
        <v>84</v>
      </c>
      <c r="AV271" s="14" t="s">
        <v>84</v>
      </c>
      <c r="AW271" s="14" t="s">
        <v>30</v>
      </c>
      <c r="AX271" s="14" t="s">
        <v>74</v>
      </c>
      <c r="AY271" s="253" t="s">
        <v>146</v>
      </c>
    </row>
    <row r="272" s="14" customFormat="1">
      <c r="A272" s="14"/>
      <c r="B272" s="243"/>
      <c r="C272" s="244"/>
      <c r="D272" s="234" t="s">
        <v>156</v>
      </c>
      <c r="E272" s="245" t="s">
        <v>1</v>
      </c>
      <c r="F272" s="246" t="s">
        <v>1159</v>
      </c>
      <c r="G272" s="244"/>
      <c r="H272" s="247">
        <v>1.0800000000000001</v>
      </c>
      <c r="I272" s="248"/>
      <c r="J272" s="244"/>
      <c r="K272" s="244"/>
      <c r="L272" s="249"/>
      <c r="M272" s="250"/>
      <c r="N272" s="251"/>
      <c r="O272" s="251"/>
      <c r="P272" s="251"/>
      <c r="Q272" s="251"/>
      <c r="R272" s="251"/>
      <c r="S272" s="251"/>
      <c r="T272" s="252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3" t="s">
        <v>156</v>
      </c>
      <c r="AU272" s="253" t="s">
        <v>84</v>
      </c>
      <c r="AV272" s="14" t="s">
        <v>84</v>
      </c>
      <c r="AW272" s="14" t="s">
        <v>30</v>
      </c>
      <c r="AX272" s="14" t="s">
        <v>74</v>
      </c>
      <c r="AY272" s="253" t="s">
        <v>146</v>
      </c>
    </row>
    <row r="273" s="14" customFormat="1">
      <c r="A273" s="14"/>
      <c r="B273" s="243"/>
      <c r="C273" s="244"/>
      <c r="D273" s="234" t="s">
        <v>156</v>
      </c>
      <c r="E273" s="245" t="s">
        <v>1</v>
      </c>
      <c r="F273" s="246" t="s">
        <v>1160</v>
      </c>
      <c r="G273" s="244"/>
      <c r="H273" s="247">
        <v>2.79</v>
      </c>
      <c r="I273" s="248"/>
      <c r="J273" s="244"/>
      <c r="K273" s="244"/>
      <c r="L273" s="249"/>
      <c r="M273" s="250"/>
      <c r="N273" s="251"/>
      <c r="O273" s="251"/>
      <c r="P273" s="251"/>
      <c r="Q273" s="251"/>
      <c r="R273" s="251"/>
      <c r="S273" s="251"/>
      <c r="T273" s="25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3" t="s">
        <v>156</v>
      </c>
      <c r="AU273" s="253" t="s">
        <v>84</v>
      </c>
      <c r="AV273" s="14" t="s">
        <v>84</v>
      </c>
      <c r="AW273" s="14" t="s">
        <v>30</v>
      </c>
      <c r="AX273" s="14" t="s">
        <v>74</v>
      </c>
      <c r="AY273" s="253" t="s">
        <v>146</v>
      </c>
    </row>
    <row r="274" s="16" customFormat="1">
      <c r="A274" s="16"/>
      <c r="B274" s="280"/>
      <c r="C274" s="281"/>
      <c r="D274" s="234" t="s">
        <v>156</v>
      </c>
      <c r="E274" s="282" t="s">
        <v>1</v>
      </c>
      <c r="F274" s="283" t="s">
        <v>706</v>
      </c>
      <c r="G274" s="281"/>
      <c r="H274" s="284">
        <v>10.713000000000001</v>
      </c>
      <c r="I274" s="285"/>
      <c r="J274" s="281"/>
      <c r="K274" s="281"/>
      <c r="L274" s="286"/>
      <c r="M274" s="287"/>
      <c r="N274" s="288"/>
      <c r="O274" s="288"/>
      <c r="P274" s="288"/>
      <c r="Q274" s="288"/>
      <c r="R274" s="288"/>
      <c r="S274" s="288"/>
      <c r="T274" s="289"/>
      <c r="U274" s="16"/>
      <c r="V274" s="16"/>
      <c r="W274" s="16"/>
      <c r="X274" s="16"/>
      <c r="Y274" s="16"/>
      <c r="Z274" s="16"/>
      <c r="AA274" s="16"/>
      <c r="AB274" s="16"/>
      <c r="AC274" s="16"/>
      <c r="AD274" s="16"/>
      <c r="AE274" s="16"/>
      <c r="AT274" s="290" t="s">
        <v>156</v>
      </c>
      <c r="AU274" s="290" t="s">
        <v>84</v>
      </c>
      <c r="AV274" s="16" t="s">
        <v>161</v>
      </c>
      <c r="AW274" s="16" t="s">
        <v>30</v>
      </c>
      <c r="AX274" s="16" t="s">
        <v>74</v>
      </c>
      <c r="AY274" s="290" t="s">
        <v>146</v>
      </c>
    </row>
    <row r="275" s="14" customFormat="1">
      <c r="A275" s="14"/>
      <c r="B275" s="243"/>
      <c r="C275" s="244"/>
      <c r="D275" s="234" t="s">
        <v>156</v>
      </c>
      <c r="E275" s="245" t="s">
        <v>1</v>
      </c>
      <c r="F275" s="246" t="s">
        <v>1161</v>
      </c>
      <c r="G275" s="244"/>
      <c r="H275" s="247">
        <v>3.2330000000000001</v>
      </c>
      <c r="I275" s="248"/>
      <c r="J275" s="244"/>
      <c r="K275" s="244"/>
      <c r="L275" s="249"/>
      <c r="M275" s="250"/>
      <c r="N275" s="251"/>
      <c r="O275" s="251"/>
      <c r="P275" s="251"/>
      <c r="Q275" s="251"/>
      <c r="R275" s="251"/>
      <c r="S275" s="251"/>
      <c r="T275" s="252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3" t="s">
        <v>156</v>
      </c>
      <c r="AU275" s="253" t="s">
        <v>84</v>
      </c>
      <c r="AV275" s="14" t="s">
        <v>84</v>
      </c>
      <c r="AW275" s="14" t="s">
        <v>30</v>
      </c>
      <c r="AX275" s="14" t="s">
        <v>74</v>
      </c>
      <c r="AY275" s="253" t="s">
        <v>146</v>
      </c>
    </row>
    <row r="276" s="15" customFormat="1">
      <c r="A276" s="15"/>
      <c r="B276" s="254"/>
      <c r="C276" s="255"/>
      <c r="D276" s="234" t="s">
        <v>156</v>
      </c>
      <c r="E276" s="256" t="s">
        <v>1</v>
      </c>
      <c r="F276" s="257" t="s">
        <v>160</v>
      </c>
      <c r="G276" s="255"/>
      <c r="H276" s="258">
        <v>13.946000000000002</v>
      </c>
      <c r="I276" s="259"/>
      <c r="J276" s="255"/>
      <c r="K276" s="255"/>
      <c r="L276" s="260"/>
      <c r="M276" s="261"/>
      <c r="N276" s="262"/>
      <c r="O276" s="262"/>
      <c r="P276" s="262"/>
      <c r="Q276" s="262"/>
      <c r="R276" s="262"/>
      <c r="S276" s="262"/>
      <c r="T276" s="263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64" t="s">
        <v>156</v>
      </c>
      <c r="AU276" s="264" t="s">
        <v>84</v>
      </c>
      <c r="AV276" s="15" t="s">
        <v>152</v>
      </c>
      <c r="AW276" s="15" t="s">
        <v>30</v>
      </c>
      <c r="AX276" s="15" t="s">
        <v>82</v>
      </c>
      <c r="AY276" s="264" t="s">
        <v>146</v>
      </c>
    </row>
    <row r="277" s="2" customFormat="1" ht="24.15" customHeight="1">
      <c r="A277" s="39"/>
      <c r="B277" s="40"/>
      <c r="C277" s="219" t="s">
        <v>186</v>
      </c>
      <c r="D277" s="219" t="s">
        <v>148</v>
      </c>
      <c r="E277" s="220" t="s">
        <v>642</v>
      </c>
      <c r="F277" s="221" t="s">
        <v>643</v>
      </c>
      <c r="G277" s="222" t="s">
        <v>218</v>
      </c>
      <c r="H277" s="223">
        <v>56.539999999999999</v>
      </c>
      <c r="I277" s="224"/>
      <c r="J277" s="225">
        <f>ROUND(I277*H277,2)</f>
        <v>0</v>
      </c>
      <c r="K277" s="221" t="s">
        <v>33</v>
      </c>
      <c r="L277" s="45"/>
      <c r="M277" s="226" t="s">
        <v>1</v>
      </c>
      <c r="N277" s="227" t="s">
        <v>39</v>
      </c>
      <c r="O277" s="92"/>
      <c r="P277" s="228">
        <f>O277*H277</f>
        <v>0</v>
      </c>
      <c r="Q277" s="228">
        <v>0</v>
      </c>
      <c r="R277" s="228">
        <f>Q277*H277</f>
        <v>0</v>
      </c>
      <c r="S277" s="228">
        <v>0</v>
      </c>
      <c r="T277" s="229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0" t="s">
        <v>152</v>
      </c>
      <c r="AT277" s="230" t="s">
        <v>148</v>
      </c>
      <c r="AU277" s="230" t="s">
        <v>84</v>
      </c>
      <c r="AY277" s="18" t="s">
        <v>146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8" t="s">
        <v>82</v>
      </c>
      <c r="BK277" s="231">
        <f>ROUND(I277*H277,2)</f>
        <v>0</v>
      </c>
      <c r="BL277" s="18" t="s">
        <v>152</v>
      </c>
      <c r="BM277" s="230" t="s">
        <v>224</v>
      </c>
    </row>
    <row r="278" s="13" customFormat="1">
      <c r="A278" s="13"/>
      <c r="B278" s="232"/>
      <c r="C278" s="233"/>
      <c r="D278" s="234" t="s">
        <v>156</v>
      </c>
      <c r="E278" s="235" t="s">
        <v>1</v>
      </c>
      <c r="F278" s="236" t="s">
        <v>1074</v>
      </c>
      <c r="G278" s="233"/>
      <c r="H278" s="235" t="s">
        <v>1</v>
      </c>
      <c r="I278" s="237"/>
      <c r="J278" s="233"/>
      <c r="K278" s="233"/>
      <c r="L278" s="238"/>
      <c r="M278" s="239"/>
      <c r="N278" s="240"/>
      <c r="O278" s="240"/>
      <c r="P278" s="240"/>
      <c r="Q278" s="240"/>
      <c r="R278" s="240"/>
      <c r="S278" s="240"/>
      <c r="T278" s="241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2" t="s">
        <v>156</v>
      </c>
      <c r="AU278" s="242" t="s">
        <v>84</v>
      </c>
      <c r="AV278" s="13" t="s">
        <v>82</v>
      </c>
      <c r="AW278" s="13" t="s">
        <v>30</v>
      </c>
      <c r="AX278" s="13" t="s">
        <v>74</v>
      </c>
      <c r="AY278" s="242" t="s">
        <v>146</v>
      </c>
    </row>
    <row r="279" s="14" customFormat="1">
      <c r="A279" s="14"/>
      <c r="B279" s="243"/>
      <c r="C279" s="244"/>
      <c r="D279" s="234" t="s">
        <v>156</v>
      </c>
      <c r="E279" s="245" t="s">
        <v>1</v>
      </c>
      <c r="F279" s="246" t="s">
        <v>1075</v>
      </c>
      <c r="G279" s="244"/>
      <c r="H279" s="247">
        <v>14.268000000000001</v>
      </c>
      <c r="I279" s="248"/>
      <c r="J279" s="244"/>
      <c r="K279" s="244"/>
      <c r="L279" s="249"/>
      <c r="M279" s="250"/>
      <c r="N279" s="251"/>
      <c r="O279" s="251"/>
      <c r="P279" s="251"/>
      <c r="Q279" s="251"/>
      <c r="R279" s="251"/>
      <c r="S279" s="251"/>
      <c r="T279" s="252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3" t="s">
        <v>156</v>
      </c>
      <c r="AU279" s="253" t="s">
        <v>84</v>
      </c>
      <c r="AV279" s="14" t="s">
        <v>84</v>
      </c>
      <c r="AW279" s="14" t="s">
        <v>30</v>
      </c>
      <c r="AX279" s="14" t="s">
        <v>74</v>
      </c>
      <c r="AY279" s="253" t="s">
        <v>146</v>
      </c>
    </row>
    <row r="280" s="14" customFormat="1">
      <c r="A280" s="14"/>
      <c r="B280" s="243"/>
      <c r="C280" s="244"/>
      <c r="D280" s="234" t="s">
        <v>156</v>
      </c>
      <c r="E280" s="245" t="s">
        <v>1</v>
      </c>
      <c r="F280" s="246" t="s">
        <v>1076</v>
      </c>
      <c r="G280" s="244"/>
      <c r="H280" s="247">
        <v>6.6799999999999997</v>
      </c>
      <c r="I280" s="248"/>
      <c r="J280" s="244"/>
      <c r="K280" s="244"/>
      <c r="L280" s="249"/>
      <c r="M280" s="250"/>
      <c r="N280" s="251"/>
      <c r="O280" s="251"/>
      <c r="P280" s="251"/>
      <c r="Q280" s="251"/>
      <c r="R280" s="251"/>
      <c r="S280" s="251"/>
      <c r="T280" s="252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3" t="s">
        <v>156</v>
      </c>
      <c r="AU280" s="253" t="s">
        <v>84</v>
      </c>
      <c r="AV280" s="14" t="s">
        <v>84</v>
      </c>
      <c r="AW280" s="14" t="s">
        <v>30</v>
      </c>
      <c r="AX280" s="14" t="s">
        <v>74</v>
      </c>
      <c r="AY280" s="253" t="s">
        <v>146</v>
      </c>
    </row>
    <row r="281" s="14" customFormat="1">
      <c r="A281" s="14"/>
      <c r="B281" s="243"/>
      <c r="C281" s="244"/>
      <c r="D281" s="234" t="s">
        <v>156</v>
      </c>
      <c r="E281" s="245" t="s">
        <v>1</v>
      </c>
      <c r="F281" s="246" t="s">
        <v>1077</v>
      </c>
      <c r="G281" s="244"/>
      <c r="H281" s="247">
        <v>3.294</v>
      </c>
      <c r="I281" s="248"/>
      <c r="J281" s="244"/>
      <c r="K281" s="244"/>
      <c r="L281" s="249"/>
      <c r="M281" s="250"/>
      <c r="N281" s="251"/>
      <c r="O281" s="251"/>
      <c r="P281" s="251"/>
      <c r="Q281" s="251"/>
      <c r="R281" s="251"/>
      <c r="S281" s="251"/>
      <c r="T281" s="252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3" t="s">
        <v>156</v>
      </c>
      <c r="AU281" s="253" t="s">
        <v>84</v>
      </c>
      <c r="AV281" s="14" t="s">
        <v>84</v>
      </c>
      <c r="AW281" s="14" t="s">
        <v>30</v>
      </c>
      <c r="AX281" s="14" t="s">
        <v>74</v>
      </c>
      <c r="AY281" s="253" t="s">
        <v>146</v>
      </c>
    </row>
    <row r="282" s="14" customFormat="1">
      <c r="A282" s="14"/>
      <c r="B282" s="243"/>
      <c r="C282" s="244"/>
      <c r="D282" s="234" t="s">
        <v>156</v>
      </c>
      <c r="E282" s="245" t="s">
        <v>1</v>
      </c>
      <c r="F282" s="246" t="s">
        <v>1078</v>
      </c>
      <c r="G282" s="244"/>
      <c r="H282" s="247">
        <v>3.3140000000000001</v>
      </c>
      <c r="I282" s="248"/>
      <c r="J282" s="244"/>
      <c r="K282" s="244"/>
      <c r="L282" s="249"/>
      <c r="M282" s="250"/>
      <c r="N282" s="251"/>
      <c r="O282" s="251"/>
      <c r="P282" s="251"/>
      <c r="Q282" s="251"/>
      <c r="R282" s="251"/>
      <c r="S282" s="251"/>
      <c r="T282" s="252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3" t="s">
        <v>156</v>
      </c>
      <c r="AU282" s="253" t="s">
        <v>84</v>
      </c>
      <c r="AV282" s="14" t="s">
        <v>84</v>
      </c>
      <c r="AW282" s="14" t="s">
        <v>30</v>
      </c>
      <c r="AX282" s="14" t="s">
        <v>74</v>
      </c>
      <c r="AY282" s="253" t="s">
        <v>146</v>
      </c>
    </row>
    <row r="283" s="13" customFormat="1">
      <c r="A283" s="13"/>
      <c r="B283" s="232"/>
      <c r="C283" s="233"/>
      <c r="D283" s="234" t="s">
        <v>156</v>
      </c>
      <c r="E283" s="235" t="s">
        <v>1</v>
      </c>
      <c r="F283" s="236" t="s">
        <v>1107</v>
      </c>
      <c r="G283" s="233"/>
      <c r="H283" s="235" t="s">
        <v>1</v>
      </c>
      <c r="I283" s="237"/>
      <c r="J283" s="233"/>
      <c r="K283" s="233"/>
      <c r="L283" s="238"/>
      <c r="M283" s="239"/>
      <c r="N283" s="240"/>
      <c r="O283" s="240"/>
      <c r="P283" s="240"/>
      <c r="Q283" s="240"/>
      <c r="R283" s="240"/>
      <c r="S283" s="240"/>
      <c r="T283" s="241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2" t="s">
        <v>156</v>
      </c>
      <c r="AU283" s="242" t="s">
        <v>84</v>
      </c>
      <c r="AV283" s="13" t="s">
        <v>82</v>
      </c>
      <c r="AW283" s="13" t="s">
        <v>30</v>
      </c>
      <c r="AX283" s="13" t="s">
        <v>74</v>
      </c>
      <c r="AY283" s="242" t="s">
        <v>146</v>
      </c>
    </row>
    <row r="284" s="14" customFormat="1">
      <c r="A284" s="14"/>
      <c r="B284" s="243"/>
      <c r="C284" s="244"/>
      <c r="D284" s="234" t="s">
        <v>156</v>
      </c>
      <c r="E284" s="245" t="s">
        <v>1</v>
      </c>
      <c r="F284" s="246" t="s">
        <v>1164</v>
      </c>
      <c r="G284" s="244"/>
      <c r="H284" s="247">
        <v>5.0430000000000001</v>
      </c>
      <c r="I284" s="248"/>
      <c r="J284" s="244"/>
      <c r="K284" s="244"/>
      <c r="L284" s="249"/>
      <c r="M284" s="250"/>
      <c r="N284" s="251"/>
      <c r="O284" s="251"/>
      <c r="P284" s="251"/>
      <c r="Q284" s="251"/>
      <c r="R284" s="251"/>
      <c r="S284" s="251"/>
      <c r="T284" s="252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3" t="s">
        <v>156</v>
      </c>
      <c r="AU284" s="253" t="s">
        <v>84</v>
      </c>
      <c r="AV284" s="14" t="s">
        <v>84</v>
      </c>
      <c r="AW284" s="14" t="s">
        <v>30</v>
      </c>
      <c r="AX284" s="14" t="s">
        <v>74</v>
      </c>
      <c r="AY284" s="253" t="s">
        <v>146</v>
      </c>
    </row>
    <row r="285" s="13" customFormat="1">
      <c r="A285" s="13"/>
      <c r="B285" s="232"/>
      <c r="C285" s="233"/>
      <c r="D285" s="234" t="s">
        <v>156</v>
      </c>
      <c r="E285" s="235" t="s">
        <v>1</v>
      </c>
      <c r="F285" s="236" t="s">
        <v>1081</v>
      </c>
      <c r="G285" s="233"/>
      <c r="H285" s="235" t="s">
        <v>1</v>
      </c>
      <c r="I285" s="237"/>
      <c r="J285" s="233"/>
      <c r="K285" s="233"/>
      <c r="L285" s="238"/>
      <c r="M285" s="239"/>
      <c r="N285" s="240"/>
      <c r="O285" s="240"/>
      <c r="P285" s="240"/>
      <c r="Q285" s="240"/>
      <c r="R285" s="240"/>
      <c r="S285" s="240"/>
      <c r="T285" s="24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2" t="s">
        <v>156</v>
      </c>
      <c r="AU285" s="242" t="s">
        <v>84</v>
      </c>
      <c r="AV285" s="13" t="s">
        <v>82</v>
      </c>
      <c r="AW285" s="13" t="s">
        <v>30</v>
      </c>
      <c r="AX285" s="13" t="s">
        <v>74</v>
      </c>
      <c r="AY285" s="242" t="s">
        <v>146</v>
      </c>
    </row>
    <row r="286" s="14" customFormat="1">
      <c r="A286" s="14"/>
      <c r="B286" s="243"/>
      <c r="C286" s="244"/>
      <c r="D286" s="234" t="s">
        <v>156</v>
      </c>
      <c r="E286" s="245" t="s">
        <v>1</v>
      </c>
      <c r="F286" s="246" t="s">
        <v>1082</v>
      </c>
      <c r="G286" s="244"/>
      <c r="H286" s="247">
        <v>2.5209999999999999</v>
      </c>
      <c r="I286" s="248"/>
      <c r="J286" s="244"/>
      <c r="K286" s="244"/>
      <c r="L286" s="249"/>
      <c r="M286" s="250"/>
      <c r="N286" s="251"/>
      <c r="O286" s="251"/>
      <c r="P286" s="251"/>
      <c r="Q286" s="251"/>
      <c r="R286" s="251"/>
      <c r="S286" s="251"/>
      <c r="T286" s="252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3" t="s">
        <v>156</v>
      </c>
      <c r="AU286" s="253" t="s">
        <v>84</v>
      </c>
      <c r="AV286" s="14" t="s">
        <v>84</v>
      </c>
      <c r="AW286" s="14" t="s">
        <v>30</v>
      </c>
      <c r="AX286" s="14" t="s">
        <v>74</v>
      </c>
      <c r="AY286" s="253" t="s">
        <v>146</v>
      </c>
    </row>
    <row r="287" s="14" customFormat="1">
      <c r="A287" s="14"/>
      <c r="B287" s="243"/>
      <c r="C287" s="244"/>
      <c r="D287" s="234" t="s">
        <v>156</v>
      </c>
      <c r="E287" s="245" t="s">
        <v>1</v>
      </c>
      <c r="F287" s="246" t="s">
        <v>1083</v>
      </c>
      <c r="G287" s="244"/>
      <c r="H287" s="247">
        <v>2.2970000000000002</v>
      </c>
      <c r="I287" s="248"/>
      <c r="J287" s="244"/>
      <c r="K287" s="244"/>
      <c r="L287" s="249"/>
      <c r="M287" s="250"/>
      <c r="N287" s="251"/>
      <c r="O287" s="251"/>
      <c r="P287" s="251"/>
      <c r="Q287" s="251"/>
      <c r="R287" s="251"/>
      <c r="S287" s="251"/>
      <c r="T287" s="252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3" t="s">
        <v>156</v>
      </c>
      <c r="AU287" s="253" t="s">
        <v>84</v>
      </c>
      <c r="AV287" s="14" t="s">
        <v>84</v>
      </c>
      <c r="AW287" s="14" t="s">
        <v>30</v>
      </c>
      <c r="AX287" s="14" t="s">
        <v>74</v>
      </c>
      <c r="AY287" s="253" t="s">
        <v>146</v>
      </c>
    </row>
    <row r="288" s="14" customFormat="1">
      <c r="A288" s="14"/>
      <c r="B288" s="243"/>
      <c r="C288" s="244"/>
      <c r="D288" s="234" t="s">
        <v>156</v>
      </c>
      <c r="E288" s="245" t="s">
        <v>1</v>
      </c>
      <c r="F288" s="246" t="s">
        <v>1084</v>
      </c>
      <c r="G288" s="244"/>
      <c r="H288" s="247">
        <v>2.367</v>
      </c>
      <c r="I288" s="248"/>
      <c r="J288" s="244"/>
      <c r="K288" s="244"/>
      <c r="L288" s="249"/>
      <c r="M288" s="250"/>
      <c r="N288" s="251"/>
      <c r="O288" s="251"/>
      <c r="P288" s="251"/>
      <c r="Q288" s="251"/>
      <c r="R288" s="251"/>
      <c r="S288" s="251"/>
      <c r="T288" s="252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3" t="s">
        <v>156</v>
      </c>
      <c r="AU288" s="253" t="s">
        <v>84</v>
      </c>
      <c r="AV288" s="14" t="s">
        <v>84</v>
      </c>
      <c r="AW288" s="14" t="s">
        <v>30</v>
      </c>
      <c r="AX288" s="14" t="s">
        <v>74</v>
      </c>
      <c r="AY288" s="253" t="s">
        <v>146</v>
      </c>
    </row>
    <row r="289" s="14" customFormat="1">
      <c r="A289" s="14"/>
      <c r="B289" s="243"/>
      <c r="C289" s="244"/>
      <c r="D289" s="234" t="s">
        <v>156</v>
      </c>
      <c r="E289" s="245" t="s">
        <v>1</v>
      </c>
      <c r="F289" s="246" t="s">
        <v>1085</v>
      </c>
      <c r="G289" s="244"/>
      <c r="H289" s="247">
        <v>2.4430000000000001</v>
      </c>
      <c r="I289" s="248"/>
      <c r="J289" s="244"/>
      <c r="K289" s="244"/>
      <c r="L289" s="249"/>
      <c r="M289" s="250"/>
      <c r="N289" s="251"/>
      <c r="O289" s="251"/>
      <c r="P289" s="251"/>
      <c r="Q289" s="251"/>
      <c r="R289" s="251"/>
      <c r="S289" s="251"/>
      <c r="T289" s="252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3" t="s">
        <v>156</v>
      </c>
      <c r="AU289" s="253" t="s">
        <v>84</v>
      </c>
      <c r="AV289" s="14" t="s">
        <v>84</v>
      </c>
      <c r="AW289" s="14" t="s">
        <v>30</v>
      </c>
      <c r="AX289" s="14" t="s">
        <v>74</v>
      </c>
      <c r="AY289" s="253" t="s">
        <v>146</v>
      </c>
    </row>
    <row r="290" s="14" customFormat="1">
      <c r="A290" s="14"/>
      <c r="B290" s="243"/>
      <c r="C290" s="244"/>
      <c r="D290" s="234" t="s">
        <v>156</v>
      </c>
      <c r="E290" s="245" t="s">
        <v>1</v>
      </c>
      <c r="F290" s="246" t="s">
        <v>1086</v>
      </c>
      <c r="G290" s="244"/>
      <c r="H290" s="247">
        <v>2.52</v>
      </c>
      <c r="I290" s="248"/>
      <c r="J290" s="244"/>
      <c r="K290" s="244"/>
      <c r="L290" s="249"/>
      <c r="M290" s="250"/>
      <c r="N290" s="251"/>
      <c r="O290" s="251"/>
      <c r="P290" s="251"/>
      <c r="Q290" s="251"/>
      <c r="R290" s="251"/>
      <c r="S290" s="251"/>
      <c r="T290" s="252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3" t="s">
        <v>156</v>
      </c>
      <c r="AU290" s="253" t="s">
        <v>84</v>
      </c>
      <c r="AV290" s="14" t="s">
        <v>84</v>
      </c>
      <c r="AW290" s="14" t="s">
        <v>30</v>
      </c>
      <c r="AX290" s="14" t="s">
        <v>74</v>
      </c>
      <c r="AY290" s="253" t="s">
        <v>146</v>
      </c>
    </row>
    <row r="291" s="13" customFormat="1">
      <c r="A291" s="13"/>
      <c r="B291" s="232"/>
      <c r="C291" s="233"/>
      <c r="D291" s="234" t="s">
        <v>156</v>
      </c>
      <c r="E291" s="235" t="s">
        <v>1</v>
      </c>
      <c r="F291" s="236" t="s">
        <v>1087</v>
      </c>
      <c r="G291" s="233"/>
      <c r="H291" s="235" t="s">
        <v>1</v>
      </c>
      <c r="I291" s="237"/>
      <c r="J291" s="233"/>
      <c r="K291" s="233"/>
      <c r="L291" s="238"/>
      <c r="M291" s="239"/>
      <c r="N291" s="240"/>
      <c r="O291" s="240"/>
      <c r="P291" s="240"/>
      <c r="Q291" s="240"/>
      <c r="R291" s="240"/>
      <c r="S291" s="240"/>
      <c r="T291" s="241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2" t="s">
        <v>156</v>
      </c>
      <c r="AU291" s="242" t="s">
        <v>84</v>
      </c>
      <c r="AV291" s="13" t="s">
        <v>82</v>
      </c>
      <c r="AW291" s="13" t="s">
        <v>30</v>
      </c>
      <c r="AX291" s="13" t="s">
        <v>74</v>
      </c>
      <c r="AY291" s="242" t="s">
        <v>146</v>
      </c>
    </row>
    <row r="292" s="14" customFormat="1">
      <c r="A292" s="14"/>
      <c r="B292" s="243"/>
      <c r="C292" s="244"/>
      <c r="D292" s="234" t="s">
        <v>156</v>
      </c>
      <c r="E292" s="245" t="s">
        <v>1</v>
      </c>
      <c r="F292" s="246" t="s">
        <v>1088</v>
      </c>
      <c r="G292" s="244"/>
      <c r="H292" s="247">
        <v>6.5709999999999997</v>
      </c>
      <c r="I292" s="248"/>
      <c r="J292" s="244"/>
      <c r="K292" s="244"/>
      <c r="L292" s="249"/>
      <c r="M292" s="250"/>
      <c r="N292" s="251"/>
      <c r="O292" s="251"/>
      <c r="P292" s="251"/>
      <c r="Q292" s="251"/>
      <c r="R292" s="251"/>
      <c r="S292" s="251"/>
      <c r="T292" s="252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3" t="s">
        <v>156</v>
      </c>
      <c r="AU292" s="253" t="s">
        <v>84</v>
      </c>
      <c r="AV292" s="14" t="s">
        <v>84</v>
      </c>
      <c r="AW292" s="14" t="s">
        <v>30</v>
      </c>
      <c r="AX292" s="14" t="s">
        <v>74</v>
      </c>
      <c r="AY292" s="253" t="s">
        <v>146</v>
      </c>
    </row>
    <row r="293" s="14" customFormat="1">
      <c r="A293" s="14"/>
      <c r="B293" s="243"/>
      <c r="C293" s="244"/>
      <c r="D293" s="234" t="s">
        <v>156</v>
      </c>
      <c r="E293" s="245" t="s">
        <v>1</v>
      </c>
      <c r="F293" s="246" t="s">
        <v>1089</v>
      </c>
      <c r="G293" s="244"/>
      <c r="H293" s="247">
        <v>2.0819999999999999</v>
      </c>
      <c r="I293" s="248"/>
      <c r="J293" s="244"/>
      <c r="K293" s="244"/>
      <c r="L293" s="249"/>
      <c r="M293" s="250"/>
      <c r="N293" s="251"/>
      <c r="O293" s="251"/>
      <c r="P293" s="251"/>
      <c r="Q293" s="251"/>
      <c r="R293" s="251"/>
      <c r="S293" s="251"/>
      <c r="T293" s="252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3" t="s">
        <v>156</v>
      </c>
      <c r="AU293" s="253" t="s">
        <v>84</v>
      </c>
      <c r="AV293" s="14" t="s">
        <v>84</v>
      </c>
      <c r="AW293" s="14" t="s">
        <v>30</v>
      </c>
      <c r="AX293" s="14" t="s">
        <v>74</v>
      </c>
      <c r="AY293" s="253" t="s">
        <v>146</v>
      </c>
    </row>
    <row r="294" s="14" customFormat="1">
      <c r="A294" s="14"/>
      <c r="B294" s="243"/>
      <c r="C294" s="244"/>
      <c r="D294" s="234" t="s">
        <v>156</v>
      </c>
      <c r="E294" s="245" t="s">
        <v>1</v>
      </c>
      <c r="F294" s="246" t="s">
        <v>1090</v>
      </c>
      <c r="G294" s="244"/>
      <c r="H294" s="247">
        <v>3.1400000000000001</v>
      </c>
      <c r="I294" s="248"/>
      <c r="J294" s="244"/>
      <c r="K294" s="244"/>
      <c r="L294" s="249"/>
      <c r="M294" s="250"/>
      <c r="N294" s="251"/>
      <c r="O294" s="251"/>
      <c r="P294" s="251"/>
      <c r="Q294" s="251"/>
      <c r="R294" s="251"/>
      <c r="S294" s="251"/>
      <c r="T294" s="252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3" t="s">
        <v>156</v>
      </c>
      <c r="AU294" s="253" t="s">
        <v>84</v>
      </c>
      <c r="AV294" s="14" t="s">
        <v>84</v>
      </c>
      <c r="AW294" s="14" t="s">
        <v>30</v>
      </c>
      <c r="AX294" s="14" t="s">
        <v>74</v>
      </c>
      <c r="AY294" s="253" t="s">
        <v>146</v>
      </c>
    </row>
    <row r="295" s="15" customFormat="1">
      <c r="A295" s="15"/>
      <c r="B295" s="254"/>
      <c r="C295" s="255"/>
      <c r="D295" s="234" t="s">
        <v>156</v>
      </c>
      <c r="E295" s="256" t="s">
        <v>1</v>
      </c>
      <c r="F295" s="257" t="s">
        <v>160</v>
      </c>
      <c r="G295" s="255"/>
      <c r="H295" s="258">
        <v>56.539999999999999</v>
      </c>
      <c r="I295" s="259"/>
      <c r="J295" s="255"/>
      <c r="K295" s="255"/>
      <c r="L295" s="260"/>
      <c r="M295" s="261"/>
      <c r="N295" s="262"/>
      <c r="O295" s="262"/>
      <c r="P295" s="262"/>
      <c r="Q295" s="262"/>
      <c r="R295" s="262"/>
      <c r="S295" s="262"/>
      <c r="T295" s="263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64" t="s">
        <v>156</v>
      </c>
      <c r="AU295" s="264" t="s">
        <v>84</v>
      </c>
      <c r="AV295" s="15" t="s">
        <v>152</v>
      </c>
      <c r="AW295" s="15" t="s">
        <v>30</v>
      </c>
      <c r="AX295" s="15" t="s">
        <v>82</v>
      </c>
      <c r="AY295" s="264" t="s">
        <v>146</v>
      </c>
    </row>
    <row r="296" s="2" customFormat="1" ht="21.75" customHeight="1">
      <c r="A296" s="39"/>
      <c r="B296" s="40"/>
      <c r="C296" s="219" t="s">
        <v>8</v>
      </c>
      <c r="D296" s="219" t="s">
        <v>148</v>
      </c>
      <c r="E296" s="220" t="s">
        <v>1165</v>
      </c>
      <c r="F296" s="221" t="s">
        <v>1166</v>
      </c>
      <c r="G296" s="222" t="s">
        <v>218</v>
      </c>
      <c r="H296" s="223">
        <v>84.709999999999994</v>
      </c>
      <c r="I296" s="224"/>
      <c r="J296" s="225">
        <f>ROUND(I296*H296,2)</f>
        <v>0</v>
      </c>
      <c r="K296" s="221" t="s">
        <v>33</v>
      </c>
      <c r="L296" s="45"/>
      <c r="M296" s="226" t="s">
        <v>1</v>
      </c>
      <c r="N296" s="227" t="s">
        <v>39</v>
      </c>
      <c r="O296" s="92"/>
      <c r="P296" s="228">
        <f>O296*H296</f>
        <v>0</v>
      </c>
      <c r="Q296" s="228">
        <v>0</v>
      </c>
      <c r="R296" s="228">
        <f>Q296*H296</f>
        <v>0</v>
      </c>
      <c r="S296" s="228">
        <v>0</v>
      </c>
      <c r="T296" s="229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0" t="s">
        <v>152</v>
      </c>
      <c r="AT296" s="230" t="s">
        <v>148</v>
      </c>
      <c r="AU296" s="230" t="s">
        <v>84</v>
      </c>
      <c r="AY296" s="18" t="s">
        <v>146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18" t="s">
        <v>82</v>
      </c>
      <c r="BK296" s="231">
        <f>ROUND(I296*H296,2)</f>
        <v>0</v>
      </c>
      <c r="BL296" s="18" t="s">
        <v>152</v>
      </c>
      <c r="BM296" s="230" t="s">
        <v>229</v>
      </c>
    </row>
    <row r="297" s="13" customFormat="1">
      <c r="A297" s="13"/>
      <c r="B297" s="232"/>
      <c r="C297" s="233"/>
      <c r="D297" s="234" t="s">
        <v>156</v>
      </c>
      <c r="E297" s="235" t="s">
        <v>1</v>
      </c>
      <c r="F297" s="236" t="s">
        <v>1167</v>
      </c>
      <c r="G297" s="233"/>
      <c r="H297" s="235" t="s">
        <v>1</v>
      </c>
      <c r="I297" s="237"/>
      <c r="J297" s="233"/>
      <c r="K297" s="233"/>
      <c r="L297" s="238"/>
      <c r="M297" s="239"/>
      <c r="N297" s="240"/>
      <c r="O297" s="240"/>
      <c r="P297" s="240"/>
      <c r="Q297" s="240"/>
      <c r="R297" s="240"/>
      <c r="S297" s="240"/>
      <c r="T297" s="241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2" t="s">
        <v>156</v>
      </c>
      <c r="AU297" s="242" t="s">
        <v>84</v>
      </c>
      <c r="AV297" s="13" t="s">
        <v>82</v>
      </c>
      <c r="AW297" s="13" t="s">
        <v>30</v>
      </c>
      <c r="AX297" s="13" t="s">
        <v>74</v>
      </c>
      <c r="AY297" s="242" t="s">
        <v>146</v>
      </c>
    </row>
    <row r="298" s="14" customFormat="1">
      <c r="A298" s="14"/>
      <c r="B298" s="243"/>
      <c r="C298" s="244"/>
      <c r="D298" s="234" t="s">
        <v>156</v>
      </c>
      <c r="E298" s="245" t="s">
        <v>1</v>
      </c>
      <c r="F298" s="246" t="s">
        <v>1103</v>
      </c>
      <c r="G298" s="244"/>
      <c r="H298" s="247">
        <v>22.632000000000001</v>
      </c>
      <c r="I298" s="248"/>
      <c r="J298" s="244"/>
      <c r="K298" s="244"/>
      <c r="L298" s="249"/>
      <c r="M298" s="250"/>
      <c r="N298" s="251"/>
      <c r="O298" s="251"/>
      <c r="P298" s="251"/>
      <c r="Q298" s="251"/>
      <c r="R298" s="251"/>
      <c r="S298" s="251"/>
      <c r="T298" s="252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3" t="s">
        <v>156</v>
      </c>
      <c r="AU298" s="253" t="s">
        <v>84</v>
      </c>
      <c r="AV298" s="14" t="s">
        <v>84</v>
      </c>
      <c r="AW298" s="14" t="s">
        <v>30</v>
      </c>
      <c r="AX298" s="14" t="s">
        <v>74</v>
      </c>
      <c r="AY298" s="253" t="s">
        <v>146</v>
      </c>
    </row>
    <row r="299" s="14" customFormat="1">
      <c r="A299" s="14"/>
      <c r="B299" s="243"/>
      <c r="C299" s="244"/>
      <c r="D299" s="234" t="s">
        <v>156</v>
      </c>
      <c r="E299" s="245" t="s">
        <v>1</v>
      </c>
      <c r="F299" s="246" t="s">
        <v>1104</v>
      </c>
      <c r="G299" s="244"/>
      <c r="H299" s="247">
        <v>8.1129999999999995</v>
      </c>
      <c r="I299" s="248"/>
      <c r="J299" s="244"/>
      <c r="K299" s="244"/>
      <c r="L299" s="249"/>
      <c r="M299" s="250"/>
      <c r="N299" s="251"/>
      <c r="O299" s="251"/>
      <c r="P299" s="251"/>
      <c r="Q299" s="251"/>
      <c r="R299" s="251"/>
      <c r="S299" s="251"/>
      <c r="T299" s="252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3" t="s">
        <v>156</v>
      </c>
      <c r="AU299" s="253" t="s">
        <v>84</v>
      </c>
      <c r="AV299" s="14" t="s">
        <v>84</v>
      </c>
      <c r="AW299" s="14" t="s">
        <v>30</v>
      </c>
      <c r="AX299" s="14" t="s">
        <v>74</v>
      </c>
      <c r="AY299" s="253" t="s">
        <v>146</v>
      </c>
    </row>
    <row r="300" s="14" customFormat="1">
      <c r="A300" s="14"/>
      <c r="B300" s="243"/>
      <c r="C300" s="244"/>
      <c r="D300" s="234" t="s">
        <v>156</v>
      </c>
      <c r="E300" s="245" t="s">
        <v>1</v>
      </c>
      <c r="F300" s="246" t="s">
        <v>1105</v>
      </c>
      <c r="G300" s="244"/>
      <c r="H300" s="247">
        <v>3.9910000000000001</v>
      </c>
      <c r="I300" s="248"/>
      <c r="J300" s="244"/>
      <c r="K300" s="244"/>
      <c r="L300" s="249"/>
      <c r="M300" s="250"/>
      <c r="N300" s="251"/>
      <c r="O300" s="251"/>
      <c r="P300" s="251"/>
      <c r="Q300" s="251"/>
      <c r="R300" s="251"/>
      <c r="S300" s="251"/>
      <c r="T300" s="252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3" t="s">
        <v>156</v>
      </c>
      <c r="AU300" s="253" t="s">
        <v>84</v>
      </c>
      <c r="AV300" s="14" t="s">
        <v>84</v>
      </c>
      <c r="AW300" s="14" t="s">
        <v>30</v>
      </c>
      <c r="AX300" s="14" t="s">
        <v>74</v>
      </c>
      <c r="AY300" s="253" t="s">
        <v>146</v>
      </c>
    </row>
    <row r="301" s="14" customFormat="1">
      <c r="A301" s="14"/>
      <c r="B301" s="243"/>
      <c r="C301" s="244"/>
      <c r="D301" s="234" t="s">
        <v>156</v>
      </c>
      <c r="E301" s="245" t="s">
        <v>1</v>
      </c>
      <c r="F301" s="246" t="s">
        <v>1106</v>
      </c>
      <c r="G301" s="244"/>
      <c r="H301" s="247">
        <v>3.855</v>
      </c>
      <c r="I301" s="248"/>
      <c r="J301" s="244"/>
      <c r="K301" s="244"/>
      <c r="L301" s="249"/>
      <c r="M301" s="250"/>
      <c r="N301" s="251"/>
      <c r="O301" s="251"/>
      <c r="P301" s="251"/>
      <c r="Q301" s="251"/>
      <c r="R301" s="251"/>
      <c r="S301" s="251"/>
      <c r="T301" s="25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3" t="s">
        <v>156</v>
      </c>
      <c r="AU301" s="253" t="s">
        <v>84</v>
      </c>
      <c r="AV301" s="14" t="s">
        <v>84</v>
      </c>
      <c r="AW301" s="14" t="s">
        <v>30</v>
      </c>
      <c r="AX301" s="14" t="s">
        <v>74</v>
      </c>
      <c r="AY301" s="253" t="s">
        <v>146</v>
      </c>
    </row>
    <row r="302" s="13" customFormat="1">
      <c r="A302" s="13"/>
      <c r="B302" s="232"/>
      <c r="C302" s="233"/>
      <c r="D302" s="234" t="s">
        <v>156</v>
      </c>
      <c r="E302" s="235" t="s">
        <v>1</v>
      </c>
      <c r="F302" s="236" t="s">
        <v>1107</v>
      </c>
      <c r="G302" s="233"/>
      <c r="H302" s="235" t="s">
        <v>1</v>
      </c>
      <c r="I302" s="237"/>
      <c r="J302" s="233"/>
      <c r="K302" s="233"/>
      <c r="L302" s="238"/>
      <c r="M302" s="239"/>
      <c r="N302" s="240"/>
      <c r="O302" s="240"/>
      <c r="P302" s="240"/>
      <c r="Q302" s="240"/>
      <c r="R302" s="240"/>
      <c r="S302" s="240"/>
      <c r="T302" s="24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2" t="s">
        <v>156</v>
      </c>
      <c r="AU302" s="242" t="s">
        <v>84</v>
      </c>
      <c r="AV302" s="13" t="s">
        <v>82</v>
      </c>
      <c r="AW302" s="13" t="s">
        <v>30</v>
      </c>
      <c r="AX302" s="13" t="s">
        <v>74</v>
      </c>
      <c r="AY302" s="242" t="s">
        <v>146</v>
      </c>
    </row>
    <row r="303" s="14" customFormat="1">
      <c r="A303" s="14"/>
      <c r="B303" s="243"/>
      <c r="C303" s="244"/>
      <c r="D303" s="234" t="s">
        <v>156</v>
      </c>
      <c r="E303" s="245" t="s">
        <v>1</v>
      </c>
      <c r="F303" s="246" t="s">
        <v>1108</v>
      </c>
      <c r="G303" s="244"/>
      <c r="H303" s="247">
        <v>7.5140000000000002</v>
      </c>
      <c r="I303" s="248"/>
      <c r="J303" s="244"/>
      <c r="K303" s="244"/>
      <c r="L303" s="249"/>
      <c r="M303" s="250"/>
      <c r="N303" s="251"/>
      <c r="O303" s="251"/>
      <c r="P303" s="251"/>
      <c r="Q303" s="251"/>
      <c r="R303" s="251"/>
      <c r="S303" s="251"/>
      <c r="T303" s="252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3" t="s">
        <v>156</v>
      </c>
      <c r="AU303" s="253" t="s">
        <v>84</v>
      </c>
      <c r="AV303" s="14" t="s">
        <v>84</v>
      </c>
      <c r="AW303" s="14" t="s">
        <v>30</v>
      </c>
      <c r="AX303" s="14" t="s">
        <v>74</v>
      </c>
      <c r="AY303" s="253" t="s">
        <v>146</v>
      </c>
    </row>
    <row r="304" s="13" customFormat="1">
      <c r="A304" s="13"/>
      <c r="B304" s="232"/>
      <c r="C304" s="233"/>
      <c r="D304" s="234" t="s">
        <v>156</v>
      </c>
      <c r="E304" s="235" t="s">
        <v>1</v>
      </c>
      <c r="F304" s="236" t="s">
        <v>1081</v>
      </c>
      <c r="G304" s="233"/>
      <c r="H304" s="235" t="s">
        <v>1</v>
      </c>
      <c r="I304" s="237"/>
      <c r="J304" s="233"/>
      <c r="K304" s="233"/>
      <c r="L304" s="238"/>
      <c r="M304" s="239"/>
      <c r="N304" s="240"/>
      <c r="O304" s="240"/>
      <c r="P304" s="240"/>
      <c r="Q304" s="240"/>
      <c r="R304" s="240"/>
      <c r="S304" s="240"/>
      <c r="T304" s="241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2" t="s">
        <v>156</v>
      </c>
      <c r="AU304" s="242" t="s">
        <v>84</v>
      </c>
      <c r="AV304" s="13" t="s">
        <v>82</v>
      </c>
      <c r="AW304" s="13" t="s">
        <v>30</v>
      </c>
      <c r="AX304" s="13" t="s">
        <v>74</v>
      </c>
      <c r="AY304" s="242" t="s">
        <v>146</v>
      </c>
    </row>
    <row r="305" s="14" customFormat="1">
      <c r="A305" s="14"/>
      <c r="B305" s="243"/>
      <c r="C305" s="244"/>
      <c r="D305" s="234" t="s">
        <v>156</v>
      </c>
      <c r="E305" s="245" t="s">
        <v>1</v>
      </c>
      <c r="F305" s="246" t="s">
        <v>1109</v>
      </c>
      <c r="G305" s="244"/>
      <c r="H305" s="247">
        <v>3.7570000000000001</v>
      </c>
      <c r="I305" s="248"/>
      <c r="J305" s="244"/>
      <c r="K305" s="244"/>
      <c r="L305" s="249"/>
      <c r="M305" s="250"/>
      <c r="N305" s="251"/>
      <c r="O305" s="251"/>
      <c r="P305" s="251"/>
      <c r="Q305" s="251"/>
      <c r="R305" s="251"/>
      <c r="S305" s="251"/>
      <c r="T305" s="252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3" t="s">
        <v>156</v>
      </c>
      <c r="AU305" s="253" t="s">
        <v>84</v>
      </c>
      <c r="AV305" s="14" t="s">
        <v>84</v>
      </c>
      <c r="AW305" s="14" t="s">
        <v>30</v>
      </c>
      <c r="AX305" s="14" t="s">
        <v>74</v>
      </c>
      <c r="AY305" s="253" t="s">
        <v>146</v>
      </c>
    </row>
    <row r="306" s="14" customFormat="1">
      <c r="A306" s="14"/>
      <c r="B306" s="243"/>
      <c r="C306" s="244"/>
      <c r="D306" s="234" t="s">
        <v>156</v>
      </c>
      <c r="E306" s="245" t="s">
        <v>1</v>
      </c>
      <c r="F306" s="246" t="s">
        <v>1110</v>
      </c>
      <c r="G306" s="244"/>
      <c r="H306" s="247">
        <v>3.3730000000000002</v>
      </c>
      <c r="I306" s="248"/>
      <c r="J306" s="244"/>
      <c r="K306" s="244"/>
      <c r="L306" s="249"/>
      <c r="M306" s="250"/>
      <c r="N306" s="251"/>
      <c r="O306" s="251"/>
      <c r="P306" s="251"/>
      <c r="Q306" s="251"/>
      <c r="R306" s="251"/>
      <c r="S306" s="251"/>
      <c r="T306" s="252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3" t="s">
        <v>156</v>
      </c>
      <c r="AU306" s="253" t="s">
        <v>84</v>
      </c>
      <c r="AV306" s="14" t="s">
        <v>84</v>
      </c>
      <c r="AW306" s="14" t="s">
        <v>30</v>
      </c>
      <c r="AX306" s="14" t="s">
        <v>74</v>
      </c>
      <c r="AY306" s="253" t="s">
        <v>146</v>
      </c>
    </row>
    <row r="307" s="14" customFormat="1">
      <c r="A307" s="14"/>
      <c r="B307" s="243"/>
      <c r="C307" s="244"/>
      <c r="D307" s="234" t="s">
        <v>156</v>
      </c>
      <c r="E307" s="245" t="s">
        <v>1</v>
      </c>
      <c r="F307" s="246" t="s">
        <v>1111</v>
      </c>
      <c r="G307" s="244"/>
      <c r="H307" s="247">
        <v>3.4929999999999999</v>
      </c>
      <c r="I307" s="248"/>
      <c r="J307" s="244"/>
      <c r="K307" s="244"/>
      <c r="L307" s="249"/>
      <c r="M307" s="250"/>
      <c r="N307" s="251"/>
      <c r="O307" s="251"/>
      <c r="P307" s="251"/>
      <c r="Q307" s="251"/>
      <c r="R307" s="251"/>
      <c r="S307" s="251"/>
      <c r="T307" s="252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3" t="s">
        <v>156</v>
      </c>
      <c r="AU307" s="253" t="s">
        <v>84</v>
      </c>
      <c r="AV307" s="14" t="s">
        <v>84</v>
      </c>
      <c r="AW307" s="14" t="s">
        <v>30</v>
      </c>
      <c r="AX307" s="14" t="s">
        <v>74</v>
      </c>
      <c r="AY307" s="253" t="s">
        <v>146</v>
      </c>
    </row>
    <row r="308" s="14" customFormat="1">
      <c r="A308" s="14"/>
      <c r="B308" s="243"/>
      <c r="C308" s="244"/>
      <c r="D308" s="234" t="s">
        <v>156</v>
      </c>
      <c r="E308" s="245" t="s">
        <v>1</v>
      </c>
      <c r="F308" s="246" t="s">
        <v>1112</v>
      </c>
      <c r="G308" s="244"/>
      <c r="H308" s="247">
        <v>3.8740000000000001</v>
      </c>
      <c r="I308" s="248"/>
      <c r="J308" s="244"/>
      <c r="K308" s="244"/>
      <c r="L308" s="249"/>
      <c r="M308" s="250"/>
      <c r="N308" s="251"/>
      <c r="O308" s="251"/>
      <c r="P308" s="251"/>
      <c r="Q308" s="251"/>
      <c r="R308" s="251"/>
      <c r="S308" s="251"/>
      <c r="T308" s="252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3" t="s">
        <v>156</v>
      </c>
      <c r="AU308" s="253" t="s">
        <v>84</v>
      </c>
      <c r="AV308" s="14" t="s">
        <v>84</v>
      </c>
      <c r="AW308" s="14" t="s">
        <v>30</v>
      </c>
      <c r="AX308" s="14" t="s">
        <v>74</v>
      </c>
      <c r="AY308" s="253" t="s">
        <v>146</v>
      </c>
    </row>
    <row r="309" s="14" customFormat="1">
      <c r="A309" s="14"/>
      <c r="B309" s="243"/>
      <c r="C309" s="244"/>
      <c r="D309" s="234" t="s">
        <v>156</v>
      </c>
      <c r="E309" s="245" t="s">
        <v>1</v>
      </c>
      <c r="F309" s="246" t="s">
        <v>1113</v>
      </c>
      <c r="G309" s="244"/>
      <c r="H309" s="247">
        <v>4.0170000000000003</v>
      </c>
      <c r="I309" s="248"/>
      <c r="J309" s="244"/>
      <c r="K309" s="244"/>
      <c r="L309" s="249"/>
      <c r="M309" s="250"/>
      <c r="N309" s="251"/>
      <c r="O309" s="251"/>
      <c r="P309" s="251"/>
      <c r="Q309" s="251"/>
      <c r="R309" s="251"/>
      <c r="S309" s="251"/>
      <c r="T309" s="252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3" t="s">
        <v>156</v>
      </c>
      <c r="AU309" s="253" t="s">
        <v>84</v>
      </c>
      <c r="AV309" s="14" t="s">
        <v>84</v>
      </c>
      <c r="AW309" s="14" t="s">
        <v>30</v>
      </c>
      <c r="AX309" s="14" t="s">
        <v>74</v>
      </c>
      <c r="AY309" s="253" t="s">
        <v>146</v>
      </c>
    </row>
    <row r="310" s="13" customFormat="1">
      <c r="A310" s="13"/>
      <c r="B310" s="232"/>
      <c r="C310" s="233"/>
      <c r="D310" s="234" t="s">
        <v>156</v>
      </c>
      <c r="E310" s="235" t="s">
        <v>1</v>
      </c>
      <c r="F310" s="236" t="s">
        <v>1168</v>
      </c>
      <c r="G310" s="233"/>
      <c r="H310" s="235" t="s">
        <v>1</v>
      </c>
      <c r="I310" s="237"/>
      <c r="J310" s="233"/>
      <c r="K310" s="233"/>
      <c r="L310" s="238"/>
      <c r="M310" s="239"/>
      <c r="N310" s="240"/>
      <c r="O310" s="240"/>
      <c r="P310" s="240"/>
      <c r="Q310" s="240"/>
      <c r="R310" s="240"/>
      <c r="S310" s="240"/>
      <c r="T310" s="24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2" t="s">
        <v>156</v>
      </c>
      <c r="AU310" s="242" t="s">
        <v>84</v>
      </c>
      <c r="AV310" s="13" t="s">
        <v>82</v>
      </c>
      <c r="AW310" s="13" t="s">
        <v>30</v>
      </c>
      <c r="AX310" s="13" t="s">
        <v>74</v>
      </c>
      <c r="AY310" s="242" t="s">
        <v>146</v>
      </c>
    </row>
    <row r="311" s="14" customFormat="1">
      <c r="A311" s="14"/>
      <c r="B311" s="243"/>
      <c r="C311" s="244"/>
      <c r="D311" s="234" t="s">
        <v>156</v>
      </c>
      <c r="E311" s="245" t="s">
        <v>1</v>
      </c>
      <c r="F311" s="246" t="s">
        <v>1115</v>
      </c>
      <c r="G311" s="244"/>
      <c r="H311" s="247">
        <v>12.792999999999999</v>
      </c>
      <c r="I311" s="248"/>
      <c r="J311" s="244"/>
      <c r="K311" s="244"/>
      <c r="L311" s="249"/>
      <c r="M311" s="250"/>
      <c r="N311" s="251"/>
      <c r="O311" s="251"/>
      <c r="P311" s="251"/>
      <c r="Q311" s="251"/>
      <c r="R311" s="251"/>
      <c r="S311" s="251"/>
      <c r="T311" s="252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3" t="s">
        <v>156</v>
      </c>
      <c r="AU311" s="253" t="s">
        <v>84</v>
      </c>
      <c r="AV311" s="14" t="s">
        <v>84</v>
      </c>
      <c r="AW311" s="14" t="s">
        <v>30</v>
      </c>
      <c r="AX311" s="14" t="s">
        <v>74</v>
      </c>
      <c r="AY311" s="253" t="s">
        <v>146</v>
      </c>
    </row>
    <row r="312" s="14" customFormat="1">
      <c r="A312" s="14"/>
      <c r="B312" s="243"/>
      <c r="C312" s="244"/>
      <c r="D312" s="234" t="s">
        <v>156</v>
      </c>
      <c r="E312" s="245" t="s">
        <v>1</v>
      </c>
      <c r="F312" s="246" t="s">
        <v>1116</v>
      </c>
      <c r="G312" s="244"/>
      <c r="H312" s="247">
        <v>4.0179999999999998</v>
      </c>
      <c r="I312" s="248"/>
      <c r="J312" s="244"/>
      <c r="K312" s="244"/>
      <c r="L312" s="249"/>
      <c r="M312" s="250"/>
      <c r="N312" s="251"/>
      <c r="O312" s="251"/>
      <c r="P312" s="251"/>
      <c r="Q312" s="251"/>
      <c r="R312" s="251"/>
      <c r="S312" s="251"/>
      <c r="T312" s="252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3" t="s">
        <v>156</v>
      </c>
      <c r="AU312" s="253" t="s">
        <v>84</v>
      </c>
      <c r="AV312" s="14" t="s">
        <v>84</v>
      </c>
      <c r="AW312" s="14" t="s">
        <v>30</v>
      </c>
      <c r="AX312" s="14" t="s">
        <v>74</v>
      </c>
      <c r="AY312" s="253" t="s">
        <v>146</v>
      </c>
    </row>
    <row r="313" s="14" customFormat="1">
      <c r="A313" s="14"/>
      <c r="B313" s="243"/>
      <c r="C313" s="244"/>
      <c r="D313" s="234" t="s">
        <v>156</v>
      </c>
      <c r="E313" s="245" t="s">
        <v>1</v>
      </c>
      <c r="F313" s="246" t="s">
        <v>1117</v>
      </c>
      <c r="G313" s="244"/>
      <c r="H313" s="247">
        <v>3.2799999999999998</v>
      </c>
      <c r="I313" s="248"/>
      <c r="J313" s="244"/>
      <c r="K313" s="244"/>
      <c r="L313" s="249"/>
      <c r="M313" s="250"/>
      <c r="N313" s="251"/>
      <c r="O313" s="251"/>
      <c r="P313" s="251"/>
      <c r="Q313" s="251"/>
      <c r="R313" s="251"/>
      <c r="S313" s="251"/>
      <c r="T313" s="252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3" t="s">
        <v>156</v>
      </c>
      <c r="AU313" s="253" t="s">
        <v>84</v>
      </c>
      <c r="AV313" s="14" t="s">
        <v>84</v>
      </c>
      <c r="AW313" s="14" t="s">
        <v>30</v>
      </c>
      <c r="AX313" s="14" t="s">
        <v>74</v>
      </c>
      <c r="AY313" s="253" t="s">
        <v>146</v>
      </c>
    </row>
    <row r="314" s="15" customFormat="1">
      <c r="A314" s="15"/>
      <c r="B314" s="254"/>
      <c r="C314" s="255"/>
      <c r="D314" s="234" t="s">
        <v>156</v>
      </c>
      <c r="E314" s="256" t="s">
        <v>1</v>
      </c>
      <c r="F314" s="257" t="s">
        <v>160</v>
      </c>
      <c r="G314" s="255"/>
      <c r="H314" s="258">
        <v>84.710000000000008</v>
      </c>
      <c r="I314" s="259"/>
      <c r="J314" s="255"/>
      <c r="K314" s="255"/>
      <c r="L314" s="260"/>
      <c r="M314" s="261"/>
      <c r="N314" s="262"/>
      <c r="O314" s="262"/>
      <c r="P314" s="262"/>
      <c r="Q314" s="262"/>
      <c r="R314" s="262"/>
      <c r="S314" s="262"/>
      <c r="T314" s="263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64" t="s">
        <v>156</v>
      </c>
      <c r="AU314" s="264" t="s">
        <v>84</v>
      </c>
      <c r="AV314" s="15" t="s">
        <v>152</v>
      </c>
      <c r="AW314" s="15" t="s">
        <v>30</v>
      </c>
      <c r="AX314" s="15" t="s">
        <v>82</v>
      </c>
      <c r="AY314" s="264" t="s">
        <v>146</v>
      </c>
    </row>
    <row r="315" s="2" customFormat="1" ht="24.15" customHeight="1">
      <c r="A315" s="39"/>
      <c r="B315" s="40"/>
      <c r="C315" s="219" t="s">
        <v>190</v>
      </c>
      <c r="D315" s="219" t="s">
        <v>148</v>
      </c>
      <c r="E315" s="220" t="s">
        <v>1169</v>
      </c>
      <c r="F315" s="221" t="s">
        <v>1170</v>
      </c>
      <c r="G315" s="222" t="s">
        <v>307</v>
      </c>
      <c r="H315" s="223">
        <v>1</v>
      </c>
      <c r="I315" s="224"/>
      <c r="J315" s="225">
        <f>ROUND(I315*H315,2)</f>
        <v>0</v>
      </c>
      <c r="K315" s="221" t="s">
        <v>33</v>
      </c>
      <c r="L315" s="45"/>
      <c r="M315" s="226" t="s">
        <v>1</v>
      </c>
      <c r="N315" s="227" t="s">
        <v>39</v>
      </c>
      <c r="O315" s="92"/>
      <c r="P315" s="228">
        <f>O315*H315</f>
        <v>0</v>
      </c>
      <c r="Q315" s="228">
        <v>0</v>
      </c>
      <c r="R315" s="228">
        <f>Q315*H315</f>
        <v>0</v>
      </c>
      <c r="S315" s="228">
        <v>0</v>
      </c>
      <c r="T315" s="229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0" t="s">
        <v>152</v>
      </c>
      <c r="AT315" s="230" t="s">
        <v>148</v>
      </c>
      <c r="AU315" s="230" t="s">
        <v>84</v>
      </c>
      <c r="AY315" s="18" t="s">
        <v>146</v>
      </c>
      <c r="BE315" s="231">
        <f>IF(N315="základní",J315,0)</f>
        <v>0</v>
      </c>
      <c r="BF315" s="231">
        <f>IF(N315="snížená",J315,0)</f>
        <v>0</v>
      </c>
      <c r="BG315" s="231">
        <f>IF(N315="zákl. přenesená",J315,0)</f>
        <v>0</v>
      </c>
      <c r="BH315" s="231">
        <f>IF(N315="sníž. přenesená",J315,0)</f>
        <v>0</v>
      </c>
      <c r="BI315" s="231">
        <f>IF(N315="nulová",J315,0)</f>
        <v>0</v>
      </c>
      <c r="BJ315" s="18" t="s">
        <v>82</v>
      </c>
      <c r="BK315" s="231">
        <f>ROUND(I315*H315,2)</f>
        <v>0</v>
      </c>
      <c r="BL315" s="18" t="s">
        <v>152</v>
      </c>
      <c r="BM315" s="230" t="s">
        <v>234</v>
      </c>
    </row>
    <row r="316" s="13" customFormat="1">
      <c r="A316" s="13"/>
      <c r="B316" s="232"/>
      <c r="C316" s="233"/>
      <c r="D316" s="234" t="s">
        <v>156</v>
      </c>
      <c r="E316" s="235" t="s">
        <v>1</v>
      </c>
      <c r="F316" s="236" t="s">
        <v>1063</v>
      </c>
      <c r="G316" s="233"/>
      <c r="H316" s="235" t="s">
        <v>1</v>
      </c>
      <c r="I316" s="237"/>
      <c r="J316" s="233"/>
      <c r="K316" s="233"/>
      <c r="L316" s="238"/>
      <c r="M316" s="239"/>
      <c r="N316" s="240"/>
      <c r="O316" s="240"/>
      <c r="P316" s="240"/>
      <c r="Q316" s="240"/>
      <c r="R316" s="240"/>
      <c r="S316" s="240"/>
      <c r="T316" s="241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2" t="s">
        <v>156</v>
      </c>
      <c r="AU316" s="242" t="s">
        <v>84</v>
      </c>
      <c r="AV316" s="13" t="s">
        <v>82</v>
      </c>
      <c r="AW316" s="13" t="s">
        <v>30</v>
      </c>
      <c r="AX316" s="13" t="s">
        <v>74</v>
      </c>
      <c r="AY316" s="242" t="s">
        <v>146</v>
      </c>
    </row>
    <row r="317" s="14" customFormat="1">
      <c r="A317" s="14"/>
      <c r="B317" s="243"/>
      <c r="C317" s="244"/>
      <c r="D317" s="234" t="s">
        <v>156</v>
      </c>
      <c r="E317" s="245" t="s">
        <v>1</v>
      </c>
      <c r="F317" s="246" t="s">
        <v>1064</v>
      </c>
      <c r="G317" s="244"/>
      <c r="H317" s="247">
        <v>1</v>
      </c>
      <c r="I317" s="248"/>
      <c r="J317" s="244"/>
      <c r="K317" s="244"/>
      <c r="L317" s="249"/>
      <c r="M317" s="250"/>
      <c r="N317" s="251"/>
      <c r="O317" s="251"/>
      <c r="P317" s="251"/>
      <c r="Q317" s="251"/>
      <c r="R317" s="251"/>
      <c r="S317" s="251"/>
      <c r="T317" s="252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3" t="s">
        <v>156</v>
      </c>
      <c r="AU317" s="253" t="s">
        <v>84</v>
      </c>
      <c r="AV317" s="14" t="s">
        <v>84</v>
      </c>
      <c r="AW317" s="14" t="s">
        <v>30</v>
      </c>
      <c r="AX317" s="14" t="s">
        <v>74</v>
      </c>
      <c r="AY317" s="253" t="s">
        <v>146</v>
      </c>
    </row>
    <row r="318" s="15" customFormat="1">
      <c r="A318" s="15"/>
      <c r="B318" s="254"/>
      <c r="C318" s="255"/>
      <c r="D318" s="234" t="s">
        <v>156</v>
      </c>
      <c r="E318" s="256" t="s">
        <v>1</v>
      </c>
      <c r="F318" s="257" t="s">
        <v>160</v>
      </c>
      <c r="G318" s="255"/>
      <c r="H318" s="258">
        <v>1</v>
      </c>
      <c r="I318" s="259"/>
      <c r="J318" s="255"/>
      <c r="K318" s="255"/>
      <c r="L318" s="260"/>
      <c r="M318" s="261"/>
      <c r="N318" s="262"/>
      <c r="O318" s="262"/>
      <c r="P318" s="262"/>
      <c r="Q318" s="262"/>
      <c r="R318" s="262"/>
      <c r="S318" s="262"/>
      <c r="T318" s="263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64" t="s">
        <v>156</v>
      </c>
      <c r="AU318" s="264" t="s">
        <v>84</v>
      </c>
      <c r="AV318" s="15" t="s">
        <v>152</v>
      </c>
      <c r="AW318" s="15" t="s">
        <v>30</v>
      </c>
      <c r="AX318" s="15" t="s">
        <v>82</v>
      </c>
      <c r="AY318" s="264" t="s">
        <v>146</v>
      </c>
    </row>
    <row r="319" s="2" customFormat="1" ht="24.15" customHeight="1">
      <c r="A319" s="39"/>
      <c r="B319" s="40"/>
      <c r="C319" s="219" t="s">
        <v>236</v>
      </c>
      <c r="D319" s="219" t="s">
        <v>148</v>
      </c>
      <c r="E319" s="220" t="s">
        <v>1171</v>
      </c>
      <c r="F319" s="221" t="s">
        <v>1172</v>
      </c>
      <c r="G319" s="222" t="s">
        <v>151</v>
      </c>
      <c r="H319" s="223">
        <v>26.030000000000001</v>
      </c>
      <c r="I319" s="224"/>
      <c r="J319" s="225">
        <f>ROUND(I319*H319,2)</f>
        <v>0</v>
      </c>
      <c r="K319" s="221" t="s">
        <v>33</v>
      </c>
      <c r="L319" s="45"/>
      <c r="M319" s="226" t="s">
        <v>1</v>
      </c>
      <c r="N319" s="227" t="s">
        <v>39</v>
      </c>
      <c r="O319" s="92"/>
      <c r="P319" s="228">
        <f>O319*H319</f>
        <v>0</v>
      </c>
      <c r="Q319" s="228">
        <v>0</v>
      </c>
      <c r="R319" s="228">
        <f>Q319*H319</f>
        <v>0</v>
      </c>
      <c r="S319" s="228">
        <v>0</v>
      </c>
      <c r="T319" s="229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0" t="s">
        <v>152</v>
      </c>
      <c r="AT319" s="230" t="s">
        <v>148</v>
      </c>
      <c r="AU319" s="230" t="s">
        <v>84</v>
      </c>
      <c r="AY319" s="18" t="s">
        <v>146</v>
      </c>
      <c r="BE319" s="231">
        <f>IF(N319="základní",J319,0)</f>
        <v>0</v>
      </c>
      <c r="BF319" s="231">
        <f>IF(N319="snížená",J319,0)</f>
        <v>0</v>
      </c>
      <c r="BG319" s="231">
        <f>IF(N319="zákl. přenesená",J319,0)</f>
        <v>0</v>
      </c>
      <c r="BH319" s="231">
        <f>IF(N319="sníž. přenesená",J319,0)</f>
        <v>0</v>
      </c>
      <c r="BI319" s="231">
        <f>IF(N319="nulová",J319,0)</f>
        <v>0</v>
      </c>
      <c r="BJ319" s="18" t="s">
        <v>82</v>
      </c>
      <c r="BK319" s="231">
        <f>ROUND(I319*H319,2)</f>
        <v>0</v>
      </c>
      <c r="BL319" s="18" t="s">
        <v>152</v>
      </c>
      <c r="BM319" s="230" t="s">
        <v>239</v>
      </c>
    </row>
    <row r="320" s="13" customFormat="1">
      <c r="A320" s="13"/>
      <c r="B320" s="232"/>
      <c r="C320" s="233"/>
      <c r="D320" s="234" t="s">
        <v>156</v>
      </c>
      <c r="E320" s="235" t="s">
        <v>1</v>
      </c>
      <c r="F320" s="236" t="s">
        <v>1173</v>
      </c>
      <c r="G320" s="233"/>
      <c r="H320" s="235" t="s">
        <v>1</v>
      </c>
      <c r="I320" s="237"/>
      <c r="J320" s="233"/>
      <c r="K320" s="233"/>
      <c r="L320" s="238"/>
      <c r="M320" s="239"/>
      <c r="N320" s="240"/>
      <c r="O320" s="240"/>
      <c r="P320" s="240"/>
      <c r="Q320" s="240"/>
      <c r="R320" s="240"/>
      <c r="S320" s="240"/>
      <c r="T320" s="241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2" t="s">
        <v>156</v>
      </c>
      <c r="AU320" s="242" t="s">
        <v>84</v>
      </c>
      <c r="AV320" s="13" t="s">
        <v>82</v>
      </c>
      <c r="AW320" s="13" t="s">
        <v>30</v>
      </c>
      <c r="AX320" s="13" t="s">
        <v>74</v>
      </c>
      <c r="AY320" s="242" t="s">
        <v>146</v>
      </c>
    </row>
    <row r="321" s="14" customFormat="1">
      <c r="A321" s="14"/>
      <c r="B321" s="243"/>
      <c r="C321" s="244"/>
      <c r="D321" s="234" t="s">
        <v>156</v>
      </c>
      <c r="E321" s="245" t="s">
        <v>1</v>
      </c>
      <c r="F321" s="246" t="s">
        <v>1174</v>
      </c>
      <c r="G321" s="244"/>
      <c r="H321" s="247">
        <v>7.1200000000000001</v>
      </c>
      <c r="I321" s="248"/>
      <c r="J321" s="244"/>
      <c r="K321" s="244"/>
      <c r="L321" s="249"/>
      <c r="M321" s="250"/>
      <c r="N321" s="251"/>
      <c r="O321" s="251"/>
      <c r="P321" s="251"/>
      <c r="Q321" s="251"/>
      <c r="R321" s="251"/>
      <c r="S321" s="251"/>
      <c r="T321" s="252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3" t="s">
        <v>156</v>
      </c>
      <c r="AU321" s="253" t="s">
        <v>84</v>
      </c>
      <c r="AV321" s="14" t="s">
        <v>84</v>
      </c>
      <c r="AW321" s="14" t="s">
        <v>30</v>
      </c>
      <c r="AX321" s="14" t="s">
        <v>74</v>
      </c>
      <c r="AY321" s="253" t="s">
        <v>146</v>
      </c>
    </row>
    <row r="322" s="14" customFormat="1">
      <c r="A322" s="14"/>
      <c r="B322" s="243"/>
      <c r="C322" s="244"/>
      <c r="D322" s="234" t="s">
        <v>156</v>
      </c>
      <c r="E322" s="245" t="s">
        <v>1</v>
      </c>
      <c r="F322" s="246" t="s">
        <v>1175</v>
      </c>
      <c r="G322" s="244"/>
      <c r="H322" s="247">
        <v>5.0999999999999996</v>
      </c>
      <c r="I322" s="248"/>
      <c r="J322" s="244"/>
      <c r="K322" s="244"/>
      <c r="L322" s="249"/>
      <c r="M322" s="250"/>
      <c r="N322" s="251"/>
      <c r="O322" s="251"/>
      <c r="P322" s="251"/>
      <c r="Q322" s="251"/>
      <c r="R322" s="251"/>
      <c r="S322" s="251"/>
      <c r="T322" s="252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3" t="s">
        <v>156</v>
      </c>
      <c r="AU322" s="253" t="s">
        <v>84</v>
      </c>
      <c r="AV322" s="14" t="s">
        <v>84</v>
      </c>
      <c r="AW322" s="14" t="s">
        <v>30</v>
      </c>
      <c r="AX322" s="14" t="s">
        <v>74</v>
      </c>
      <c r="AY322" s="253" t="s">
        <v>146</v>
      </c>
    </row>
    <row r="323" s="14" customFormat="1">
      <c r="A323" s="14"/>
      <c r="B323" s="243"/>
      <c r="C323" s="244"/>
      <c r="D323" s="234" t="s">
        <v>156</v>
      </c>
      <c r="E323" s="245" t="s">
        <v>1</v>
      </c>
      <c r="F323" s="246" t="s">
        <v>1176</v>
      </c>
      <c r="G323" s="244"/>
      <c r="H323" s="247">
        <v>2.3999999999999999</v>
      </c>
      <c r="I323" s="248"/>
      <c r="J323" s="244"/>
      <c r="K323" s="244"/>
      <c r="L323" s="249"/>
      <c r="M323" s="250"/>
      <c r="N323" s="251"/>
      <c r="O323" s="251"/>
      <c r="P323" s="251"/>
      <c r="Q323" s="251"/>
      <c r="R323" s="251"/>
      <c r="S323" s="251"/>
      <c r="T323" s="252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3" t="s">
        <v>156</v>
      </c>
      <c r="AU323" s="253" t="s">
        <v>84</v>
      </c>
      <c r="AV323" s="14" t="s">
        <v>84</v>
      </c>
      <c r="AW323" s="14" t="s">
        <v>30</v>
      </c>
      <c r="AX323" s="14" t="s">
        <v>74</v>
      </c>
      <c r="AY323" s="253" t="s">
        <v>146</v>
      </c>
    </row>
    <row r="324" s="14" customFormat="1">
      <c r="A324" s="14"/>
      <c r="B324" s="243"/>
      <c r="C324" s="244"/>
      <c r="D324" s="234" t="s">
        <v>156</v>
      </c>
      <c r="E324" s="245" t="s">
        <v>1</v>
      </c>
      <c r="F324" s="246" t="s">
        <v>1177</v>
      </c>
      <c r="G324" s="244"/>
      <c r="H324" s="247">
        <v>6.2000000000000002</v>
      </c>
      <c r="I324" s="248"/>
      <c r="J324" s="244"/>
      <c r="K324" s="244"/>
      <c r="L324" s="249"/>
      <c r="M324" s="250"/>
      <c r="N324" s="251"/>
      <c r="O324" s="251"/>
      <c r="P324" s="251"/>
      <c r="Q324" s="251"/>
      <c r="R324" s="251"/>
      <c r="S324" s="251"/>
      <c r="T324" s="252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3" t="s">
        <v>156</v>
      </c>
      <c r="AU324" s="253" t="s">
        <v>84</v>
      </c>
      <c r="AV324" s="14" t="s">
        <v>84</v>
      </c>
      <c r="AW324" s="14" t="s">
        <v>30</v>
      </c>
      <c r="AX324" s="14" t="s">
        <v>74</v>
      </c>
      <c r="AY324" s="253" t="s">
        <v>146</v>
      </c>
    </row>
    <row r="325" s="14" customFormat="1">
      <c r="A325" s="14"/>
      <c r="B325" s="243"/>
      <c r="C325" s="244"/>
      <c r="D325" s="234" t="s">
        <v>156</v>
      </c>
      <c r="E325" s="245" t="s">
        <v>1</v>
      </c>
      <c r="F325" s="246" t="s">
        <v>1178</v>
      </c>
      <c r="G325" s="244"/>
      <c r="H325" s="247">
        <v>5.21</v>
      </c>
      <c r="I325" s="248"/>
      <c r="J325" s="244"/>
      <c r="K325" s="244"/>
      <c r="L325" s="249"/>
      <c r="M325" s="250"/>
      <c r="N325" s="251"/>
      <c r="O325" s="251"/>
      <c r="P325" s="251"/>
      <c r="Q325" s="251"/>
      <c r="R325" s="251"/>
      <c r="S325" s="251"/>
      <c r="T325" s="252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3" t="s">
        <v>156</v>
      </c>
      <c r="AU325" s="253" t="s">
        <v>84</v>
      </c>
      <c r="AV325" s="14" t="s">
        <v>84</v>
      </c>
      <c r="AW325" s="14" t="s">
        <v>30</v>
      </c>
      <c r="AX325" s="14" t="s">
        <v>74</v>
      </c>
      <c r="AY325" s="253" t="s">
        <v>146</v>
      </c>
    </row>
    <row r="326" s="15" customFormat="1">
      <c r="A326" s="15"/>
      <c r="B326" s="254"/>
      <c r="C326" s="255"/>
      <c r="D326" s="234" t="s">
        <v>156</v>
      </c>
      <c r="E326" s="256" t="s">
        <v>1</v>
      </c>
      <c r="F326" s="257" t="s">
        <v>160</v>
      </c>
      <c r="G326" s="255"/>
      <c r="H326" s="258">
        <v>26.030000000000001</v>
      </c>
      <c r="I326" s="259"/>
      <c r="J326" s="255"/>
      <c r="K326" s="255"/>
      <c r="L326" s="260"/>
      <c r="M326" s="261"/>
      <c r="N326" s="262"/>
      <c r="O326" s="262"/>
      <c r="P326" s="262"/>
      <c r="Q326" s="262"/>
      <c r="R326" s="262"/>
      <c r="S326" s="262"/>
      <c r="T326" s="263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64" t="s">
        <v>156</v>
      </c>
      <c r="AU326" s="264" t="s">
        <v>84</v>
      </c>
      <c r="AV326" s="15" t="s">
        <v>152</v>
      </c>
      <c r="AW326" s="15" t="s">
        <v>30</v>
      </c>
      <c r="AX326" s="15" t="s">
        <v>82</v>
      </c>
      <c r="AY326" s="264" t="s">
        <v>146</v>
      </c>
    </row>
    <row r="327" s="2" customFormat="1" ht="37.8" customHeight="1">
      <c r="A327" s="39"/>
      <c r="B327" s="40"/>
      <c r="C327" s="219" t="s">
        <v>198</v>
      </c>
      <c r="D327" s="219" t="s">
        <v>148</v>
      </c>
      <c r="E327" s="220" t="s">
        <v>708</v>
      </c>
      <c r="F327" s="221" t="s">
        <v>709</v>
      </c>
      <c r="G327" s="222" t="s">
        <v>218</v>
      </c>
      <c r="H327" s="223">
        <v>11.112</v>
      </c>
      <c r="I327" s="224"/>
      <c r="J327" s="225">
        <f>ROUND(I327*H327,2)</f>
        <v>0</v>
      </c>
      <c r="K327" s="221" t="s">
        <v>33</v>
      </c>
      <c r="L327" s="45"/>
      <c r="M327" s="226" t="s">
        <v>1</v>
      </c>
      <c r="N327" s="227" t="s">
        <v>39</v>
      </c>
      <c r="O327" s="92"/>
      <c r="P327" s="228">
        <f>O327*H327</f>
        <v>0</v>
      </c>
      <c r="Q327" s="228">
        <v>0</v>
      </c>
      <c r="R327" s="228">
        <f>Q327*H327</f>
        <v>0</v>
      </c>
      <c r="S327" s="228">
        <v>0</v>
      </c>
      <c r="T327" s="229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0" t="s">
        <v>152</v>
      </c>
      <c r="AT327" s="230" t="s">
        <v>148</v>
      </c>
      <c r="AU327" s="230" t="s">
        <v>84</v>
      </c>
      <c r="AY327" s="18" t="s">
        <v>146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18" t="s">
        <v>82</v>
      </c>
      <c r="BK327" s="231">
        <f>ROUND(I327*H327,2)</f>
        <v>0</v>
      </c>
      <c r="BL327" s="18" t="s">
        <v>152</v>
      </c>
      <c r="BM327" s="230" t="s">
        <v>243</v>
      </c>
    </row>
    <row r="328" s="13" customFormat="1">
      <c r="A328" s="13"/>
      <c r="B328" s="232"/>
      <c r="C328" s="233"/>
      <c r="D328" s="234" t="s">
        <v>156</v>
      </c>
      <c r="E328" s="235" t="s">
        <v>1</v>
      </c>
      <c r="F328" s="236" t="s">
        <v>1067</v>
      </c>
      <c r="G328" s="233"/>
      <c r="H328" s="235" t="s">
        <v>1</v>
      </c>
      <c r="I328" s="237"/>
      <c r="J328" s="233"/>
      <c r="K328" s="233"/>
      <c r="L328" s="238"/>
      <c r="M328" s="239"/>
      <c r="N328" s="240"/>
      <c r="O328" s="240"/>
      <c r="P328" s="240"/>
      <c r="Q328" s="240"/>
      <c r="R328" s="240"/>
      <c r="S328" s="240"/>
      <c r="T328" s="241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2" t="s">
        <v>156</v>
      </c>
      <c r="AU328" s="242" t="s">
        <v>84</v>
      </c>
      <c r="AV328" s="13" t="s">
        <v>82</v>
      </c>
      <c r="AW328" s="13" t="s">
        <v>30</v>
      </c>
      <c r="AX328" s="13" t="s">
        <v>74</v>
      </c>
      <c r="AY328" s="242" t="s">
        <v>146</v>
      </c>
    </row>
    <row r="329" s="13" customFormat="1">
      <c r="A329" s="13"/>
      <c r="B329" s="232"/>
      <c r="C329" s="233"/>
      <c r="D329" s="234" t="s">
        <v>156</v>
      </c>
      <c r="E329" s="235" t="s">
        <v>1</v>
      </c>
      <c r="F329" s="236" t="s">
        <v>1068</v>
      </c>
      <c r="G329" s="233"/>
      <c r="H329" s="235" t="s">
        <v>1</v>
      </c>
      <c r="I329" s="237"/>
      <c r="J329" s="233"/>
      <c r="K329" s="233"/>
      <c r="L329" s="238"/>
      <c r="M329" s="239"/>
      <c r="N329" s="240"/>
      <c r="O329" s="240"/>
      <c r="P329" s="240"/>
      <c r="Q329" s="240"/>
      <c r="R329" s="240"/>
      <c r="S329" s="240"/>
      <c r="T329" s="241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2" t="s">
        <v>156</v>
      </c>
      <c r="AU329" s="242" t="s">
        <v>84</v>
      </c>
      <c r="AV329" s="13" t="s">
        <v>82</v>
      </c>
      <c r="AW329" s="13" t="s">
        <v>30</v>
      </c>
      <c r="AX329" s="13" t="s">
        <v>74</v>
      </c>
      <c r="AY329" s="242" t="s">
        <v>146</v>
      </c>
    </row>
    <row r="330" s="13" customFormat="1">
      <c r="A330" s="13"/>
      <c r="B330" s="232"/>
      <c r="C330" s="233"/>
      <c r="D330" s="234" t="s">
        <v>156</v>
      </c>
      <c r="E330" s="235" t="s">
        <v>1</v>
      </c>
      <c r="F330" s="236" t="s">
        <v>1069</v>
      </c>
      <c r="G330" s="233"/>
      <c r="H330" s="235" t="s">
        <v>1</v>
      </c>
      <c r="I330" s="237"/>
      <c r="J330" s="233"/>
      <c r="K330" s="233"/>
      <c r="L330" s="238"/>
      <c r="M330" s="239"/>
      <c r="N330" s="240"/>
      <c r="O330" s="240"/>
      <c r="P330" s="240"/>
      <c r="Q330" s="240"/>
      <c r="R330" s="240"/>
      <c r="S330" s="240"/>
      <c r="T330" s="241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2" t="s">
        <v>156</v>
      </c>
      <c r="AU330" s="242" t="s">
        <v>84</v>
      </c>
      <c r="AV330" s="13" t="s">
        <v>82</v>
      </c>
      <c r="AW330" s="13" t="s">
        <v>30</v>
      </c>
      <c r="AX330" s="13" t="s">
        <v>74</v>
      </c>
      <c r="AY330" s="242" t="s">
        <v>146</v>
      </c>
    </row>
    <row r="331" s="14" customFormat="1">
      <c r="A331" s="14"/>
      <c r="B331" s="243"/>
      <c r="C331" s="244"/>
      <c r="D331" s="234" t="s">
        <v>156</v>
      </c>
      <c r="E331" s="245" t="s">
        <v>1</v>
      </c>
      <c r="F331" s="246" t="s">
        <v>1179</v>
      </c>
      <c r="G331" s="244"/>
      <c r="H331" s="247">
        <v>7.6799999999999997</v>
      </c>
      <c r="I331" s="248"/>
      <c r="J331" s="244"/>
      <c r="K331" s="244"/>
      <c r="L331" s="249"/>
      <c r="M331" s="250"/>
      <c r="N331" s="251"/>
      <c r="O331" s="251"/>
      <c r="P331" s="251"/>
      <c r="Q331" s="251"/>
      <c r="R331" s="251"/>
      <c r="S331" s="251"/>
      <c r="T331" s="252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3" t="s">
        <v>156</v>
      </c>
      <c r="AU331" s="253" t="s">
        <v>84</v>
      </c>
      <c r="AV331" s="14" t="s">
        <v>84</v>
      </c>
      <c r="AW331" s="14" t="s">
        <v>30</v>
      </c>
      <c r="AX331" s="14" t="s">
        <v>74</v>
      </c>
      <c r="AY331" s="253" t="s">
        <v>146</v>
      </c>
    </row>
    <row r="332" s="14" customFormat="1">
      <c r="A332" s="14"/>
      <c r="B332" s="243"/>
      <c r="C332" s="244"/>
      <c r="D332" s="234" t="s">
        <v>156</v>
      </c>
      <c r="E332" s="245" t="s">
        <v>1</v>
      </c>
      <c r="F332" s="246" t="s">
        <v>1180</v>
      </c>
      <c r="G332" s="244"/>
      <c r="H332" s="247">
        <v>3.4319999999999999</v>
      </c>
      <c r="I332" s="248"/>
      <c r="J332" s="244"/>
      <c r="K332" s="244"/>
      <c r="L332" s="249"/>
      <c r="M332" s="250"/>
      <c r="N332" s="251"/>
      <c r="O332" s="251"/>
      <c r="P332" s="251"/>
      <c r="Q332" s="251"/>
      <c r="R332" s="251"/>
      <c r="S332" s="251"/>
      <c r="T332" s="252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3" t="s">
        <v>156</v>
      </c>
      <c r="AU332" s="253" t="s">
        <v>84</v>
      </c>
      <c r="AV332" s="14" t="s">
        <v>84</v>
      </c>
      <c r="AW332" s="14" t="s">
        <v>30</v>
      </c>
      <c r="AX332" s="14" t="s">
        <v>74</v>
      </c>
      <c r="AY332" s="253" t="s">
        <v>146</v>
      </c>
    </row>
    <row r="333" s="15" customFormat="1">
      <c r="A333" s="15"/>
      <c r="B333" s="254"/>
      <c r="C333" s="255"/>
      <c r="D333" s="234" t="s">
        <v>156</v>
      </c>
      <c r="E333" s="256" t="s">
        <v>1</v>
      </c>
      <c r="F333" s="257" t="s">
        <v>160</v>
      </c>
      <c r="G333" s="255"/>
      <c r="H333" s="258">
        <v>11.112</v>
      </c>
      <c r="I333" s="259"/>
      <c r="J333" s="255"/>
      <c r="K333" s="255"/>
      <c r="L333" s="260"/>
      <c r="M333" s="261"/>
      <c r="N333" s="262"/>
      <c r="O333" s="262"/>
      <c r="P333" s="262"/>
      <c r="Q333" s="262"/>
      <c r="R333" s="262"/>
      <c r="S333" s="262"/>
      <c r="T333" s="263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64" t="s">
        <v>156</v>
      </c>
      <c r="AU333" s="264" t="s">
        <v>84</v>
      </c>
      <c r="AV333" s="15" t="s">
        <v>152</v>
      </c>
      <c r="AW333" s="15" t="s">
        <v>30</v>
      </c>
      <c r="AX333" s="15" t="s">
        <v>82</v>
      </c>
      <c r="AY333" s="264" t="s">
        <v>146</v>
      </c>
    </row>
    <row r="334" s="2" customFormat="1" ht="24.15" customHeight="1">
      <c r="A334" s="39"/>
      <c r="B334" s="40"/>
      <c r="C334" s="219" t="s">
        <v>244</v>
      </c>
      <c r="D334" s="219" t="s">
        <v>148</v>
      </c>
      <c r="E334" s="220" t="s">
        <v>1181</v>
      </c>
      <c r="F334" s="221" t="s">
        <v>1182</v>
      </c>
      <c r="G334" s="222" t="s">
        <v>218</v>
      </c>
      <c r="H334" s="223">
        <v>2.7999999999999998</v>
      </c>
      <c r="I334" s="224"/>
      <c r="J334" s="225">
        <f>ROUND(I334*H334,2)</f>
        <v>0</v>
      </c>
      <c r="K334" s="221" t="s">
        <v>33</v>
      </c>
      <c r="L334" s="45"/>
      <c r="M334" s="226" t="s">
        <v>1</v>
      </c>
      <c r="N334" s="227" t="s">
        <v>39</v>
      </c>
      <c r="O334" s="92"/>
      <c r="P334" s="228">
        <f>O334*H334</f>
        <v>0</v>
      </c>
      <c r="Q334" s="228">
        <v>0</v>
      </c>
      <c r="R334" s="228">
        <f>Q334*H334</f>
        <v>0</v>
      </c>
      <c r="S334" s="228">
        <v>0</v>
      </c>
      <c r="T334" s="229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0" t="s">
        <v>152</v>
      </c>
      <c r="AT334" s="230" t="s">
        <v>148</v>
      </c>
      <c r="AU334" s="230" t="s">
        <v>84</v>
      </c>
      <c r="AY334" s="18" t="s">
        <v>146</v>
      </c>
      <c r="BE334" s="231">
        <f>IF(N334="základní",J334,0)</f>
        <v>0</v>
      </c>
      <c r="BF334" s="231">
        <f>IF(N334="snížená",J334,0)</f>
        <v>0</v>
      </c>
      <c r="BG334" s="231">
        <f>IF(N334="zákl. přenesená",J334,0)</f>
        <v>0</v>
      </c>
      <c r="BH334" s="231">
        <f>IF(N334="sníž. přenesená",J334,0)</f>
        <v>0</v>
      </c>
      <c r="BI334" s="231">
        <f>IF(N334="nulová",J334,0)</f>
        <v>0</v>
      </c>
      <c r="BJ334" s="18" t="s">
        <v>82</v>
      </c>
      <c r="BK334" s="231">
        <f>ROUND(I334*H334,2)</f>
        <v>0</v>
      </c>
      <c r="BL334" s="18" t="s">
        <v>152</v>
      </c>
      <c r="BM334" s="230" t="s">
        <v>247</v>
      </c>
    </row>
    <row r="335" s="13" customFormat="1">
      <c r="A335" s="13"/>
      <c r="B335" s="232"/>
      <c r="C335" s="233"/>
      <c r="D335" s="234" t="s">
        <v>156</v>
      </c>
      <c r="E335" s="235" t="s">
        <v>1</v>
      </c>
      <c r="F335" s="236" t="s">
        <v>1074</v>
      </c>
      <c r="G335" s="233"/>
      <c r="H335" s="235" t="s">
        <v>1</v>
      </c>
      <c r="I335" s="237"/>
      <c r="J335" s="233"/>
      <c r="K335" s="233"/>
      <c r="L335" s="238"/>
      <c r="M335" s="239"/>
      <c r="N335" s="240"/>
      <c r="O335" s="240"/>
      <c r="P335" s="240"/>
      <c r="Q335" s="240"/>
      <c r="R335" s="240"/>
      <c r="S335" s="240"/>
      <c r="T335" s="241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2" t="s">
        <v>156</v>
      </c>
      <c r="AU335" s="242" t="s">
        <v>84</v>
      </c>
      <c r="AV335" s="13" t="s">
        <v>82</v>
      </c>
      <c r="AW335" s="13" t="s">
        <v>30</v>
      </c>
      <c r="AX335" s="13" t="s">
        <v>74</v>
      </c>
      <c r="AY335" s="242" t="s">
        <v>146</v>
      </c>
    </row>
    <row r="336" s="14" customFormat="1">
      <c r="A336" s="14"/>
      <c r="B336" s="243"/>
      <c r="C336" s="244"/>
      <c r="D336" s="234" t="s">
        <v>156</v>
      </c>
      <c r="E336" s="245" t="s">
        <v>1</v>
      </c>
      <c r="F336" s="246" t="s">
        <v>1183</v>
      </c>
      <c r="G336" s="244"/>
      <c r="H336" s="247">
        <v>2.7999999999999998</v>
      </c>
      <c r="I336" s="248"/>
      <c r="J336" s="244"/>
      <c r="K336" s="244"/>
      <c r="L336" s="249"/>
      <c r="M336" s="250"/>
      <c r="N336" s="251"/>
      <c r="O336" s="251"/>
      <c r="P336" s="251"/>
      <c r="Q336" s="251"/>
      <c r="R336" s="251"/>
      <c r="S336" s="251"/>
      <c r="T336" s="252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3" t="s">
        <v>156</v>
      </c>
      <c r="AU336" s="253" t="s">
        <v>84</v>
      </c>
      <c r="AV336" s="14" t="s">
        <v>84</v>
      </c>
      <c r="AW336" s="14" t="s">
        <v>30</v>
      </c>
      <c r="AX336" s="14" t="s">
        <v>74</v>
      </c>
      <c r="AY336" s="253" t="s">
        <v>146</v>
      </c>
    </row>
    <row r="337" s="15" customFormat="1">
      <c r="A337" s="15"/>
      <c r="B337" s="254"/>
      <c r="C337" s="255"/>
      <c r="D337" s="234" t="s">
        <v>156</v>
      </c>
      <c r="E337" s="256" t="s">
        <v>1</v>
      </c>
      <c r="F337" s="257" t="s">
        <v>160</v>
      </c>
      <c r="G337" s="255"/>
      <c r="H337" s="258">
        <v>2.7999999999999998</v>
      </c>
      <c r="I337" s="259"/>
      <c r="J337" s="255"/>
      <c r="K337" s="255"/>
      <c r="L337" s="260"/>
      <c r="M337" s="261"/>
      <c r="N337" s="262"/>
      <c r="O337" s="262"/>
      <c r="P337" s="262"/>
      <c r="Q337" s="262"/>
      <c r="R337" s="262"/>
      <c r="S337" s="262"/>
      <c r="T337" s="263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64" t="s">
        <v>156</v>
      </c>
      <c r="AU337" s="264" t="s">
        <v>84</v>
      </c>
      <c r="AV337" s="15" t="s">
        <v>152</v>
      </c>
      <c r="AW337" s="15" t="s">
        <v>30</v>
      </c>
      <c r="AX337" s="15" t="s">
        <v>82</v>
      </c>
      <c r="AY337" s="264" t="s">
        <v>146</v>
      </c>
    </row>
    <row r="338" s="12" customFormat="1" ht="22.8" customHeight="1">
      <c r="A338" s="12"/>
      <c r="B338" s="203"/>
      <c r="C338" s="204"/>
      <c r="D338" s="205" t="s">
        <v>73</v>
      </c>
      <c r="E338" s="217" t="s">
        <v>354</v>
      </c>
      <c r="F338" s="217" t="s">
        <v>355</v>
      </c>
      <c r="G338" s="204"/>
      <c r="H338" s="204"/>
      <c r="I338" s="207"/>
      <c r="J338" s="218">
        <f>BK338</f>
        <v>0</v>
      </c>
      <c r="K338" s="204"/>
      <c r="L338" s="209"/>
      <c r="M338" s="210"/>
      <c r="N338" s="211"/>
      <c r="O338" s="211"/>
      <c r="P338" s="212">
        <f>SUM(P339:P344)</f>
        <v>0</v>
      </c>
      <c r="Q338" s="211"/>
      <c r="R338" s="212">
        <f>SUM(R339:R344)</f>
        <v>0</v>
      </c>
      <c r="S338" s="211"/>
      <c r="T338" s="213">
        <f>SUM(T339:T344)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14" t="s">
        <v>82</v>
      </c>
      <c r="AT338" s="215" t="s">
        <v>73</v>
      </c>
      <c r="AU338" s="215" t="s">
        <v>82</v>
      </c>
      <c r="AY338" s="214" t="s">
        <v>146</v>
      </c>
      <c r="BK338" s="216">
        <f>SUM(BK339:BK344)</f>
        <v>0</v>
      </c>
    </row>
    <row r="339" s="2" customFormat="1" ht="33" customHeight="1">
      <c r="A339" s="39"/>
      <c r="B339" s="40"/>
      <c r="C339" s="219" t="s">
        <v>204</v>
      </c>
      <c r="D339" s="219" t="s">
        <v>148</v>
      </c>
      <c r="E339" s="220" t="s">
        <v>357</v>
      </c>
      <c r="F339" s="221" t="s">
        <v>358</v>
      </c>
      <c r="G339" s="222" t="s">
        <v>185</v>
      </c>
      <c r="H339" s="223">
        <v>11.218999999999999</v>
      </c>
      <c r="I339" s="224"/>
      <c r="J339" s="225">
        <f>ROUND(I339*H339,2)</f>
        <v>0</v>
      </c>
      <c r="K339" s="221" t="s">
        <v>33</v>
      </c>
      <c r="L339" s="45"/>
      <c r="M339" s="226" t="s">
        <v>1</v>
      </c>
      <c r="N339" s="227" t="s">
        <v>39</v>
      </c>
      <c r="O339" s="92"/>
      <c r="P339" s="228">
        <f>O339*H339</f>
        <v>0</v>
      </c>
      <c r="Q339" s="228">
        <v>0</v>
      </c>
      <c r="R339" s="228">
        <f>Q339*H339</f>
        <v>0</v>
      </c>
      <c r="S339" s="228">
        <v>0</v>
      </c>
      <c r="T339" s="229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0" t="s">
        <v>152</v>
      </c>
      <c r="AT339" s="230" t="s">
        <v>148</v>
      </c>
      <c r="AU339" s="230" t="s">
        <v>84</v>
      </c>
      <c r="AY339" s="18" t="s">
        <v>146</v>
      </c>
      <c r="BE339" s="231">
        <f>IF(N339="základní",J339,0)</f>
        <v>0</v>
      </c>
      <c r="BF339" s="231">
        <f>IF(N339="snížená",J339,0)</f>
        <v>0</v>
      </c>
      <c r="BG339" s="231">
        <f>IF(N339="zákl. přenesená",J339,0)</f>
        <v>0</v>
      </c>
      <c r="BH339" s="231">
        <f>IF(N339="sníž. přenesená",J339,0)</f>
        <v>0</v>
      </c>
      <c r="BI339" s="231">
        <f>IF(N339="nulová",J339,0)</f>
        <v>0</v>
      </c>
      <c r="BJ339" s="18" t="s">
        <v>82</v>
      </c>
      <c r="BK339" s="231">
        <f>ROUND(I339*H339,2)</f>
        <v>0</v>
      </c>
      <c r="BL339" s="18" t="s">
        <v>152</v>
      </c>
      <c r="BM339" s="230" t="s">
        <v>250</v>
      </c>
    </row>
    <row r="340" s="2" customFormat="1" ht="24.15" customHeight="1">
      <c r="A340" s="39"/>
      <c r="B340" s="40"/>
      <c r="C340" s="219" t="s">
        <v>7</v>
      </c>
      <c r="D340" s="219" t="s">
        <v>148</v>
      </c>
      <c r="E340" s="220" t="s">
        <v>360</v>
      </c>
      <c r="F340" s="221" t="s">
        <v>361</v>
      </c>
      <c r="G340" s="222" t="s">
        <v>185</v>
      </c>
      <c r="H340" s="223">
        <v>11.218999999999999</v>
      </c>
      <c r="I340" s="224"/>
      <c r="J340" s="225">
        <f>ROUND(I340*H340,2)</f>
        <v>0</v>
      </c>
      <c r="K340" s="221" t="s">
        <v>33</v>
      </c>
      <c r="L340" s="45"/>
      <c r="M340" s="226" t="s">
        <v>1</v>
      </c>
      <c r="N340" s="227" t="s">
        <v>39</v>
      </c>
      <c r="O340" s="92"/>
      <c r="P340" s="228">
        <f>O340*H340</f>
        <v>0</v>
      </c>
      <c r="Q340" s="228">
        <v>0</v>
      </c>
      <c r="R340" s="228">
        <f>Q340*H340</f>
        <v>0</v>
      </c>
      <c r="S340" s="228">
        <v>0</v>
      </c>
      <c r="T340" s="229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0" t="s">
        <v>152</v>
      </c>
      <c r="AT340" s="230" t="s">
        <v>148</v>
      </c>
      <c r="AU340" s="230" t="s">
        <v>84</v>
      </c>
      <c r="AY340" s="18" t="s">
        <v>146</v>
      </c>
      <c r="BE340" s="231">
        <f>IF(N340="základní",J340,0)</f>
        <v>0</v>
      </c>
      <c r="BF340" s="231">
        <f>IF(N340="snížená",J340,0)</f>
        <v>0</v>
      </c>
      <c r="BG340" s="231">
        <f>IF(N340="zákl. přenesená",J340,0)</f>
        <v>0</v>
      </c>
      <c r="BH340" s="231">
        <f>IF(N340="sníž. přenesená",J340,0)</f>
        <v>0</v>
      </c>
      <c r="BI340" s="231">
        <f>IF(N340="nulová",J340,0)</f>
        <v>0</v>
      </c>
      <c r="BJ340" s="18" t="s">
        <v>82</v>
      </c>
      <c r="BK340" s="231">
        <f>ROUND(I340*H340,2)</f>
        <v>0</v>
      </c>
      <c r="BL340" s="18" t="s">
        <v>152</v>
      </c>
      <c r="BM340" s="230" t="s">
        <v>256</v>
      </c>
    </row>
    <row r="341" s="2" customFormat="1" ht="24.15" customHeight="1">
      <c r="A341" s="39"/>
      <c r="B341" s="40"/>
      <c r="C341" s="219" t="s">
        <v>209</v>
      </c>
      <c r="D341" s="219" t="s">
        <v>148</v>
      </c>
      <c r="E341" s="220" t="s">
        <v>364</v>
      </c>
      <c r="F341" s="221" t="s">
        <v>365</v>
      </c>
      <c r="G341" s="222" t="s">
        <v>185</v>
      </c>
      <c r="H341" s="223">
        <v>157.066</v>
      </c>
      <c r="I341" s="224"/>
      <c r="J341" s="225">
        <f>ROUND(I341*H341,2)</f>
        <v>0</v>
      </c>
      <c r="K341" s="221" t="s">
        <v>33</v>
      </c>
      <c r="L341" s="45"/>
      <c r="M341" s="226" t="s">
        <v>1</v>
      </c>
      <c r="N341" s="227" t="s">
        <v>39</v>
      </c>
      <c r="O341" s="92"/>
      <c r="P341" s="228">
        <f>O341*H341</f>
        <v>0</v>
      </c>
      <c r="Q341" s="228">
        <v>0</v>
      </c>
      <c r="R341" s="228">
        <f>Q341*H341</f>
        <v>0</v>
      </c>
      <c r="S341" s="228">
        <v>0</v>
      </c>
      <c r="T341" s="229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30" t="s">
        <v>152</v>
      </c>
      <c r="AT341" s="230" t="s">
        <v>148</v>
      </c>
      <c r="AU341" s="230" t="s">
        <v>84</v>
      </c>
      <c r="AY341" s="18" t="s">
        <v>146</v>
      </c>
      <c r="BE341" s="231">
        <f>IF(N341="základní",J341,0)</f>
        <v>0</v>
      </c>
      <c r="BF341" s="231">
        <f>IF(N341="snížená",J341,0)</f>
        <v>0</v>
      </c>
      <c r="BG341" s="231">
        <f>IF(N341="zákl. přenesená",J341,0)</f>
        <v>0</v>
      </c>
      <c r="BH341" s="231">
        <f>IF(N341="sníž. přenesená",J341,0)</f>
        <v>0</v>
      </c>
      <c r="BI341" s="231">
        <f>IF(N341="nulová",J341,0)</f>
        <v>0</v>
      </c>
      <c r="BJ341" s="18" t="s">
        <v>82</v>
      </c>
      <c r="BK341" s="231">
        <f>ROUND(I341*H341,2)</f>
        <v>0</v>
      </c>
      <c r="BL341" s="18" t="s">
        <v>152</v>
      </c>
      <c r="BM341" s="230" t="s">
        <v>260</v>
      </c>
    </row>
    <row r="342" s="14" customFormat="1">
      <c r="A342" s="14"/>
      <c r="B342" s="243"/>
      <c r="C342" s="244"/>
      <c r="D342" s="234" t="s">
        <v>156</v>
      </c>
      <c r="E342" s="245" t="s">
        <v>1</v>
      </c>
      <c r="F342" s="246" t="s">
        <v>1184</v>
      </c>
      <c r="G342" s="244"/>
      <c r="H342" s="247">
        <v>157.066</v>
      </c>
      <c r="I342" s="248"/>
      <c r="J342" s="244"/>
      <c r="K342" s="244"/>
      <c r="L342" s="249"/>
      <c r="M342" s="250"/>
      <c r="N342" s="251"/>
      <c r="O342" s="251"/>
      <c r="P342" s="251"/>
      <c r="Q342" s="251"/>
      <c r="R342" s="251"/>
      <c r="S342" s="251"/>
      <c r="T342" s="252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3" t="s">
        <v>156</v>
      </c>
      <c r="AU342" s="253" t="s">
        <v>84</v>
      </c>
      <c r="AV342" s="14" t="s">
        <v>84</v>
      </c>
      <c r="AW342" s="14" t="s">
        <v>30</v>
      </c>
      <c r="AX342" s="14" t="s">
        <v>74</v>
      </c>
      <c r="AY342" s="253" t="s">
        <v>146</v>
      </c>
    </row>
    <row r="343" s="15" customFormat="1">
      <c r="A343" s="15"/>
      <c r="B343" s="254"/>
      <c r="C343" s="255"/>
      <c r="D343" s="234" t="s">
        <v>156</v>
      </c>
      <c r="E343" s="256" t="s">
        <v>1</v>
      </c>
      <c r="F343" s="257" t="s">
        <v>160</v>
      </c>
      <c r="G343" s="255"/>
      <c r="H343" s="258">
        <v>157.066</v>
      </c>
      <c r="I343" s="259"/>
      <c r="J343" s="255"/>
      <c r="K343" s="255"/>
      <c r="L343" s="260"/>
      <c r="M343" s="261"/>
      <c r="N343" s="262"/>
      <c r="O343" s="262"/>
      <c r="P343" s="262"/>
      <c r="Q343" s="262"/>
      <c r="R343" s="262"/>
      <c r="S343" s="262"/>
      <c r="T343" s="263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64" t="s">
        <v>156</v>
      </c>
      <c r="AU343" s="264" t="s">
        <v>84</v>
      </c>
      <c r="AV343" s="15" t="s">
        <v>152</v>
      </c>
      <c r="AW343" s="15" t="s">
        <v>30</v>
      </c>
      <c r="AX343" s="15" t="s">
        <v>82</v>
      </c>
      <c r="AY343" s="264" t="s">
        <v>146</v>
      </c>
    </row>
    <row r="344" s="2" customFormat="1" ht="44.25" customHeight="1">
      <c r="A344" s="39"/>
      <c r="B344" s="40"/>
      <c r="C344" s="219" t="s">
        <v>264</v>
      </c>
      <c r="D344" s="219" t="s">
        <v>148</v>
      </c>
      <c r="E344" s="220" t="s">
        <v>368</v>
      </c>
      <c r="F344" s="221" t="s">
        <v>369</v>
      </c>
      <c r="G344" s="222" t="s">
        <v>185</v>
      </c>
      <c r="H344" s="223">
        <v>11.218999999999999</v>
      </c>
      <c r="I344" s="224"/>
      <c r="J344" s="225">
        <f>ROUND(I344*H344,2)</f>
        <v>0</v>
      </c>
      <c r="K344" s="221" t="s">
        <v>33</v>
      </c>
      <c r="L344" s="45"/>
      <c r="M344" s="226" t="s">
        <v>1</v>
      </c>
      <c r="N344" s="227" t="s">
        <v>39</v>
      </c>
      <c r="O344" s="92"/>
      <c r="P344" s="228">
        <f>O344*H344</f>
        <v>0</v>
      </c>
      <c r="Q344" s="228">
        <v>0</v>
      </c>
      <c r="R344" s="228">
        <f>Q344*H344</f>
        <v>0</v>
      </c>
      <c r="S344" s="228">
        <v>0</v>
      </c>
      <c r="T344" s="229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0" t="s">
        <v>152</v>
      </c>
      <c r="AT344" s="230" t="s">
        <v>148</v>
      </c>
      <c r="AU344" s="230" t="s">
        <v>84</v>
      </c>
      <c r="AY344" s="18" t="s">
        <v>146</v>
      </c>
      <c r="BE344" s="231">
        <f>IF(N344="základní",J344,0)</f>
        <v>0</v>
      </c>
      <c r="BF344" s="231">
        <f>IF(N344="snížená",J344,0)</f>
        <v>0</v>
      </c>
      <c r="BG344" s="231">
        <f>IF(N344="zákl. přenesená",J344,0)</f>
        <v>0</v>
      </c>
      <c r="BH344" s="231">
        <f>IF(N344="sníž. přenesená",J344,0)</f>
        <v>0</v>
      </c>
      <c r="BI344" s="231">
        <f>IF(N344="nulová",J344,0)</f>
        <v>0</v>
      </c>
      <c r="BJ344" s="18" t="s">
        <v>82</v>
      </c>
      <c r="BK344" s="231">
        <f>ROUND(I344*H344,2)</f>
        <v>0</v>
      </c>
      <c r="BL344" s="18" t="s">
        <v>152</v>
      </c>
      <c r="BM344" s="230" t="s">
        <v>267</v>
      </c>
    </row>
    <row r="345" s="12" customFormat="1" ht="22.8" customHeight="1">
      <c r="A345" s="12"/>
      <c r="B345" s="203"/>
      <c r="C345" s="204"/>
      <c r="D345" s="205" t="s">
        <v>73</v>
      </c>
      <c r="E345" s="217" t="s">
        <v>371</v>
      </c>
      <c r="F345" s="217" t="s">
        <v>372</v>
      </c>
      <c r="G345" s="204"/>
      <c r="H345" s="204"/>
      <c r="I345" s="207"/>
      <c r="J345" s="218">
        <f>BK345</f>
        <v>0</v>
      </c>
      <c r="K345" s="204"/>
      <c r="L345" s="209"/>
      <c r="M345" s="210"/>
      <c r="N345" s="211"/>
      <c r="O345" s="211"/>
      <c r="P345" s="212">
        <f>P346</f>
        <v>0</v>
      </c>
      <c r="Q345" s="211"/>
      <c r="R345" s="212">
        <f>R346</f>
        <v>0</v>
      </c>
      <c r="S345" s="211"/>
      <c r="T345" s="213">
        <f>T346</f>
        <v>0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14" t="s">
        <v>82</v>
      </c>
      <c r="AT345" s="215" t="s">
        <v>73</v>
      </c>
      <c r="AU345" s="215" t="s">
        <v>82</v>
      </c>
      <c r="AY345" s="214" t="s">
        <v>146</v>
      </c>
      <c r="BK345" s="216">
        <f>BK346</f>
        <v>0</v>
      </c>
    </row>
    <row r="346" s="2" customFormat="1" ht="24.15" customHeight="1">
      <c r="A346" s="39"/>
      <c r="B346" s="40"/>
      <c r="C346" s="219" t="s">
        <v>213</v>
      </c>
      <c r="D346" s="219" t="s">
        <v>148</v>
      </c>
      <c r="E346" s="220" t="s">
        <v>374</v>
      </c>
      <c r="F346" s="221" t="s">
        <v>375</v>
      </c>
      <c r="G346" s="222" t="s">
        <v>185</v>
      </c>
      <c r="H346" s="223">
        <v>3.0640000000000001</v>
      </c>
      <c r="I346" s="224"/>
      <c r="J346" s="225">
        <f>ROUND(I346*H346,2)</f>
        <v>0</v>
      </c>
      <c r="K346" s="221" t="s">
        <v>33</v>
      </c>
      <c r="L346" s="45"/>
      <c r="M346" s="226" t="s">
        <v>1</v>
      </c>
      <c r="N346" s="227" t="s">
        <v>39</v>
      </c>
      <c r="O346" s="92"/>
      <c r="P346" s="228">
        <f>O346*H346</f>
        <v>0</v>
      </c>
      <c r="Q346" s="228">
        <v>0</v>
      </c>
      <c r="R346" s="228">
        <f>Q346*H346</f>
        <v>0</v>
      </c>
      <c r="S346" s="228">
        <v>0</v>
      </c>
      <c r="T346" s="229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0" t="s">
        <v>152</v>
      </c>
      <c r="AT346" s="230" t="s">
        <v>148</v>
      </c>
      <c r="AU346" s="230" t="s">
        <v>84</v>
      </c>
      <c r="AY346" s="18" t="s">
        <v>146</v>
      </c>
      <c r="BE346" s="231">
        <f>IF(N346="základní",J346,0)</f>
        <v>0</v>
      </c>
      <c r="BF346" s="231">
        <f>IF(N346="snížená",J346,0)</f>
        <v>0</v>
      </c>
      <c r="BG346" s="231">
        <f>IF(N346="zákl. přenesená",J346,0)</f>
        <v>0</v>
      </c>
      <c r="BH346" s="231">
        <f>IF(N346="sníž. přenesená",J346,0)</f>
        <v>0</v>
      </c>
      <c r="BI346" s="231">
        <f>IF(N346="nulová",J346,0)</f>
        <v>0</v>
      </c>
      <c r="BJ346" s="18" t="s">
        <v>82</v>
      </c>
      <c r="BK346" s="231">
        <f>ROUND(I346*H346,2)</f>
        <v>0</v>
      </c>
      <c r="BL346" s="18" t="s">
        <v>152</v>
      </c>
      <c r="BM346" s="230" t="s">
        <v>271</v>
      </c>
    </row>
    <row r="347" s="12" customFormat="1" ht="25.92" customHeight="1">
      <c r="A347" s="12"/>
      <c r="B347" s="203"/>
      <c r="C347" s="204"/>
      <c r="D347" s="205" t="s">
        <v>73</v>
      </c>
      <c r="E347" s="206" t="s">
        <v>377</v>
      </c>
      <c r="F347" s="206" t="s">
        <v>378</v>
      </c>
      <c r="G347" s="204"/>
      <c r="H347" s="204"/>
      <c r="I347" s="207"/>
      <c r="J347" s="208">
        <f>BK347</f>
        <v>0</v>
      </c>
      <c r="K347" s="204"/>
      <c r="L347" s="209"/>
      <c r="M347" s="210"/>
      <c r="N347" s="211"/>
      <c r="O347" s="211"/>
      <c r="P347" s="212">
        <f>P348+P509+P573+P595+P603+P639</f>
        <v>0</v>
      </c>
      <c r="Q347" s="211"/>
      <c r="R347" s="212">
        <f>R348+R509+R573+R595+R603+R639</f>
        <v>0</v>
      </c>
      <c r="S347" s="211"/>
      <c r="T347" s="213">
        <f>T348+T509+T573+T595+T603+T639</f>
        <v>0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214" t="s">
        <v>84</v>
      </c>
      <c r="AT347" s="215" t="s">
        <v>73</v>
      </c>
      <c r="AU347" s="215" t="s">
        <v>74</v>
      </c>
      <c r="AY347" s="214" t="s">
        <v>146</v>
      </c>
      <c r="BK347" s="216">
        <f>BK348+BK509+BK573+BK595+BK603+BK639</f>
        <v>0</v>
      </c>
    </row>
    <row r="348" s="12" customFormat="1" ht="22.8" customHeight="1">
      <c r="A348" s="12"/>
      <c r="B348" s="203"/>
      <c r="C348" s="204"/>
      <c r="D348" s="205" t="s">
        <v>73</v>
      </c>
      <c r="E348" s="217" t="s">
        <v>770</v>
      </c>
      <c r="F348" s="217" t="s">
        <v>771</v>
      </c>
      <c r="G348" s="204"/>
      <c r="H348" s="204"/>
      <c r="I348" s="207"/>
      <c r="J348" s="218">
        <f>BK348</f>
        <v>0</v>
      </c>
      <c r="K348" s="204"/>
      <c r="L348" s="209"/>
      <c r="M348" s="210"/>
      <c r="N348" s="211"/>
      <c r="O348" s="211"/>
      <c r="P348" s="212">
        <f>SUM(P349:P508)</f>
        <v>0</v>
      </c>
      <c r="Q348" s="211"/>
      <c r="R348" s="212">
        <f>SUM(R349:R508)</f>
        <v>0</v>
      </c>
      <c r="S348" s="211"/>
      <c r="T348" s="213">
        <f>SUM(T349:T508)</f>
        <v>0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214" t="s">
        <v>84</v>
      </c>
      <c r="AT348" s="215" t="s">
        <v>73</v>
      </c>
      <c r="AU348" s="215" t="s">
        <v>82</v>
      </c>
      <c r="AY348" s="214" t="s">
        <v>146</v>
      </c>
      <c r="BK348" s="216">
        <f>SUM(BK349:BK508)</f>
        <v>0</v>
      </c>
    </row>
    <row r="349" s="2" customFormat="1" ht="37.8" customHeight="1">
      <c r="A349" s="39"/>
      <c r="B349" s="40"/>
      <c r="C349" s="219" t="s">
        <v>273</v>
      </c>
      <c r="D349" s="219" t="s">
        <v>148</v>
      </c>
      <c r="E349" s="220" t="s">
        <v>1185</v>
      </c>
      <c r="F349" s="221" t="s">
        <v>1186</v>
      </c>
      <c r="G349" s="222" t="s">
        <v>218</v>
      </c>
      <c r="H349" s="223">
        <v>17.568999999999999</v>
      </c>
      <c r="I349" s="224"/>
      <c r="J349" s="225">
        <f>ROUND(I349*H349,2)</f>
        <v>0</v>
      </c>
      <c r="K349" s="221" t="s">
        <v>1</v>
      </c>
      <c r="L349" s="45"/>
      <c r="M349" s="226" t="s">
        <v>1</v>
      </c>
      <c r="N349" s="227" t="s">
        <v>39</v>
      </c>
      <c r="O349" s="92"/>
      <c r="P349" s="228">
        <f>O349*H349</f>
        <v>0</v>
      </c>
      <c r="Q349" s="228">
        <v>0</v>
      </c>
      <c r="R349" s="228">
        <f>Q349*H349</f>
        <v>0</v>
      </c>
      <c r="S349" s="228">
        <v>0</v>
      </c>
      <c r="T349" s="229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0" t="s">
        <v>190</v>
      </c>
      <c r="AT349" s="230" t="s">
        <v>148</v>
      </c>
      <c r="AU349" s="230" t="s">
        <v>84</v>
      </c>
      <c r="AY349" s="18" t="s">
        <v>146</v>
      </c>
      <c r="BE349" s="231">
        <f>IF(N349="základní",J349,0)</f>
        <v>0</v>
      </c>
      <c r="BF349" s="231">
        <f>IF(N349="snížená",J349,0)</f>
        <v>0</v>
      </c>
      <c r="BG349" s="231">
        <f>IF(N349="zákl. přenesená",J349,0)</f>
        <v>0</v>
      </c>
      <c r="BH349" s="231">
        <f>IF(N349="sníž. přenesená",J349,0)</f>
        <v>0</v>
      </c>
      <c r="BI349" s="231">
        <f>IF(N349="nulová",J349,0)</f>
        <v>0</v>
      </c>
      <c r="BJ349" s="18" t="s">
        <v>82</v>
      </c>
      <c r="BK349" s="231">
        <f>ROUND(I349*H349,2)</f>
        <v>0</v>
      </c>
      <c r="BL349" s="18" t="s">
        <v>190</v>
      </c>
      <c r="BM349" s="230" t="s">
        <v>276</v>
      </c>
    </row>
    <row r="350" s="13" customFormat="1">
      <c r="A350" s="13"/>
      <c r="B350" s="232"/>
      <c r="C350" s="233"/>
      <c r="D350" s="234" t="s">
        <v>156</v>
      </c>
      <c r="E350" s="235" t="s">
        <v>1</v>
      </c>
      <c r="F350" s="236" t="s">
        <v>1067</v>
      </c>
      <c r="G350" s="233"/>
      <c r="H350" s="235" t="s">
        <v>1</v>
      </c>
      <c r="I350" s="237"/>
      <c r="J350" s="233"/>
      <c r="K350" s="233"/>
      <c r="L350" s="238"/>
      <c r="M350" s="239"/>
      <c r="N350" s="240"/>
      <c r="O350" s="240"/>
      <c r="P350" s="240"/>
      <c r="Q350" s="240"/>
      <c r="R350" s="240"/>
      <c r="S350" s="240"/>
      <c r="T350" s="241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2" t="s">
        <v>156</v>
      </c>
      <c r="AU350" s="242" t="s">
        <v>84</v>
      </c>
      <c r="AV350" s="13" t="s">
        <v>82</v>
      </c>
      <c r="AW350" s="13" t="s">
        <v>30</v>
      </c>
      <c r="AX350" s="13" t="s">
        <v>74</v>
      </c>
      <c r="AY350" s="242" t="s">
        <v>146</v>
      </c>
    </row>
    <row r="351" s="13" customFormat="1">
      <c r="A351" s="13"/>
      <c r="B351" s="232"/>
      <c r="C351" s="233"/>
      <c r="D351" s="234" t="s">
        <v>156</v>
      </c>
      <c r="E351" s="235" t="s">
        <v>1</v>
      </c>
      <c r="F351" s="236" t="s">
        <v>1068</v>
      </c>
      <c r="G351" s="233"/>
      <c r="H351" s="235" t="s">
        <v>1</v>
      </c>
      <c r="I351" s="237"/>
      <c r="J351" s="233"/>
      <c r="K351" s="233"/>
      <c r="L351" s="238"/>
      <c r="M351" s="239"/>
      <c r="N351" s="240"/>
      <c r="O351" s="240"/>
      <c r="P351" s="240"/>
      <c r="Q351" s="240"/>
      <c r="R351" s="240"/>
      <c r="S351" s="240"/>
      <c r="T351" s="241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2" t="s">
        <v>156</v>
      </c>
      <c r="AU351" s="242" t="s">
        <v>84</v>
      </c>
      <c r="AV351" s="13" t="s">
        <v>82</v>
      </c>
      <c r="AW351" s="13" t="s">
        <v>30</v>
      </c>
      <c r="AX351" s="13" t="s">
        <v>74</v>
      </c>
      <c r="AY351" s="242" t="s">
        <v>146</v>
      </c>
    </row>
    <row r="352" s="14" customFormat="1">
      <c r="A352" s="14"/>
      <c r="B352" s="243"/>
      <c r="C352" s="244"/>
      <c r="D352" s="234" t="s">
        <v>156</v>
      </c>
      <c r="E352" s="245" t="s">
        <v>1</v>
      </c>
      <c r="F352" s="246" t="s">
        <v>1187</v>
      </c>
      <c r="G352" s="244"/>
      <c r="H352" s="247">
        <v>1.6719999999999999</v>
      </c>
      <c r="I352" s="248"/>
      <c r="J352" s="244"/>
      <c r="K352" s="244"/>
      <c r="L352" s="249"/>
      <c r="M352" s="250"/>
      <c r="N352" s="251"/>
      <c r="O352" s="251"/>
      <c r="P352" s="251"/>
      <c r="Q352" s="251"/>
      <c r="R352" s="251"/>
      <c r="S352" s="251"/>
      <c r="T352" s="252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3" t="s">
        <v>156</v>
      </c>
      <c r="AU352" s="253" t="s">
        <v>84</v>
      </c>
      <c r="AV352" s="14" t="s">
        <v>84</v>
      </c>
      <c r="AW352" s="14" t="s">
        <v>30</v>
      </c>
      <c r="AX352" s="14" t="s">
        <v>74</v>
      </c>
      <c r="AY352" s="253" t="s">
        <v>146</v>
      </c>
    </row>
    <row r="353" s="13" customFormat="1">
      <c r="A353" s="13"/>
      <c r="B353" s="232"/>
      <c r="C353" s="233"/>
      <c r="D353" s="234" t="s">
        <v>156</v>
      </c>
      <c r="E353" s="235" t="s">
        <v>1</v>
      </c>
      <c r="F353" s="236" t="s">
        <v>1188</v>
      </c>
      <c r="G353" s="233"/>
      <c r="H353" s="235" t="s">
        <v>1</v>
      </c>
      <c r="I353" s="237"/>
      <c r="J353" s="233"/>
      <c r="K353" s="233"/>
      <c r="L353" s="238"/>
      <c r="M353" s="239"/>
      <c r="N353" s="240"/>
      <c r="O353" s="240"/>
      <c r="P353" s="240"/>
      <c r="Q353" s="240"/>
      <c r="R353" s="240"/>
      <c r="S353" s="240"/>
      <c r="T353" s="241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2" t="s">
        <v>156</v>
      </c>
      <c r="AU353" s="242" t="s">
        <v>84</v>
      </c>
      <c r="AV353" s="13" t="s">
        <v>82</v>
      </c>
      <c r="AW353" s="13" t="s">
        <v>30</v>
      </c>
      <c r="AX353" s="13" t="s">
        <v>74</v>
      </c>
      <c r="AY353" s="242" t="s">
        <v>146</v>
      </c>
    </row>
    <row r="354" s="14" customFormat="1">
      <c r="A354" s="14"/>
      <c r="B354" s="243"/>
      <c r="C354" s="244"/>
      <c r="D354" s="234" t="s">
        <v>156</v>
      </c>
      <c r="E354" s="245" t="s">
        <v>1</v>
      </c>
      <c r="F354" s="246" t="s">
        <v>1189</v>
      </c>
      <c r="G354" s="244"/>
      <c r="H354" s="247">
        <v>4.2560000000000002</v>
      </c>
      <c r="I354" s="248"/>
      <c r="J354" s="244"/>
      <c r="K354" s="244"/>
      <c r="L354" s="249"/>
      <c r="M354" s="250"/>
      <c r="N354" s="251"/>
      <c r="O354" s="251"/>
      <c r="P354" s="251"/>
      <c r="Q354" s="251"/>
      <c r="R354" s="251"/>
      <c r="S354" s="251"/>
      <c r="T354" s="252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3" t="s">
        <v>156</v>
      </c>
      <c r="AU354" s="253" t="s">
        <v>84</v>
      </c>
      <c r="AV354" s="14" t="s">
        <v>84</v>
      </c>
      <c r="AW354" s="14" t="s">
        <v>30</v>
      </c>
      <c r="AX354" s="14" t="s">
        <v>74</v>
      </c>
      <c r="AY354" s="253" t="s">
        <v>146</v>
      </c>
    </row>
    <row r="355" s="14" customFormat="1">
      <c r="A355" s="14"/>
      <c r="B355" s="243"/>
      <c r="C355" s="244"/>
      <c r="D355" s="234" t="s">
        <v>156</v>
      </c>
      <c r="E355" s="245" t="s">
        <v>1</v>
      </c>
      <c r="F355" s="246" t="s">
        <v>1190</v>
      </c>
      <c r="G355" s="244"/>
      <c r="H355" s="247">
        <v>4.2560000000000002</v>
      </c>
      <c r="I355" s="248"/>
      <c r="J355" s="244"/>
      <c r="K355" s="244"/>
      <c r="L355" s="249"/>
      <c r="M355" s="250"/>
      <c r="N355" s="251"/>
      <c r="O355" s="251"/>
      <c r="P355" s="251"/>
      <c r="Q355" s="251"/>
      <c r="R355" s="251"/>
      <c r="S355" s="251"/>
      <c r="T355" s="252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3" t="s">
        <v>156</v>
      </c>
      <c r="AU355" s="253" t="s">
        <v>84</v>
      </c>
      <c r="AV355" s="14" t="s">
        <v>84</v>
      </c>
      <c r="AW355" s="14" t="s">
        <v>30</v>
      </c>
      <c r="AX355" s="14" t="s">
        <v>74</v>
      </c>
      <c r="AY355" s="253" t="s">
        <v>146</v>
      </c>
    </row>
    <row r="356" s="14" customFormat="1">
      <c r="A356" s="14"/>
      <c r="B356" s="243"/>
      <c r="C356" s="244"/>
      <c r="D356" s="234" t="s">
        <v>156</v>
      </c>
      <c r="E356" s="245" t="s">
        <v>1</v>
      </c>
      <c r="F356" s="246" t="s">
        <v>1191</v>
      </c>
      <c r="G356" s="244"/>
      <c r="H356" s="247">
        <v>1.71</v>
      </c>
      <c r="I356" s="248"/>
      <c r="J356" s="244"/>
      <c r="K356" s="244"/>
      <c r="L356" s="249"/>
      <c r="M356" s="250"/>
      <c r="N356" s="251"/>
      <c r="O356" s="251"/>
      <c r="P356" s="251"/>
      <c r="Q356" s="251"/>
      <c r="R356" s="251"/>
      <c r="S356" s="251"/>
      <c r="T356" s="252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3" t="s">
        <v>156</v>
      </c>
      <c r="AU356" s="253" t="s">
        <v>84</v>
      </c>
      <c r="AV356" s="14" t="s">
        <v>84</v>
      </c>
      <c r="AW356" s="14" t="s">
        <v>30</v>
      </c>
      <c r="AX356" s="14" t="s">
        <v>74</v>
      </c>
      <c r="AY356" s="253" t="s">
        <v>146</v>
      </c>
    </row>
    <row r="357" s="14" customFormat="1">
      <c r="A357" s="14"/>
      <c r="B357" s="243"/>
      <c r="C357" s="244"/>
      <c r="D357" s="234" t="s">
        <v>156</v>
      </c>
      <c r="E357" s="245" t="s">
        <v>1</v>
      </c>
      <c r="F357" s="246" t="s">
        <v>1192</v>
      </c>
      <c r="G357" s="244"/>
      <c r="H357" s="247">
        <v>4.2750000000000004</v>
      </c>
      <c r="I357" s="248"/>
      <c r="J357" s="244"/>
      <c r="K357" s="244"/>
      <c r="L357" s="249"/>
      <c r="M357" s="250"/>
      <c r="N357" s="251"/>
      <c r="O357" s="251"/>
      <c r="P357" s="251"/>
      <c r="Q357" s="251"/>
      <c r="R357" s="251"/>
      <c r="S357" s="251"/>
      <c r="T357" s="252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3" t="s">
        <v>156</v>
      </c>
      <c r="AU357" s="253" t="s">
        <v>84</v>
      </c>
      <c r="AV357" s="14" t="s">
        <v>84</v>
      </c>
      <c r="AW357" s="14" t="s">
        <v>30</v>
      </c>
      <c r="AX357" s="14" t="s">
        <v>74</v>
      </c>
      <c r="AY357" s="253" t="s">
        <v>146</v>
      </c>
    </row>
    <row r="358" s="14" customFormat="1">
      <c r="A358" s="14"/>
      <c r="B358" s="243"/>
      <c r="C358" s="244"/>
      <c r="D358" s="234" t="s">
        <v>156</v>
      </c>
      <c r="E358" s="245" t="s">
        <v>1</v>
      </c>
      <c r="F358" s="246" t="s">
        <v>1193</v>
      </c>
      <c r="G358" s="244"/>
      <c r="H358" s="247">
        <v>0.59999999999999998</v>
      </c>
      <c r="I358" s="248"/>
      <c r="J358" s="244"/>
      <c r="K358" s="244"/>
      <c r="L358" s="249"/>
      <c r="M358" s="250"/>
      <c r="N358" s="251"/>
      <c r="O358" s="251"/>
      <c r="P358" s="251"/>
      <c r="Q358" s="251"/>
      <c r="R358" s="251"/>
      <c r="S358" s="251"/>
      <c r="T358" s="252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3" t="s">
        <v>156</v>
      </c>
      <c r="AU358" s="253" t="s">
        <v>84</v>
      </c>
      <c r="AV358" s="14" t="s">
        <v>84</v>
      </c>
      <c r="AW358" s="14" t="s">
        <v>30</v>
      </c>
      <c r="AX358" s="14" t="s">
        <v>74</v>
      </c>
      <c r="AY358" s="253" t="s">
        <v>146</v>
      </c>
    </row>
    <row r="359" s="14" customFormat="1">
      <c r="A359" s="14"/>
      <c r="B359" s="243"/>
      <c r="C359" s="244"/>
      <c r="D359" s="234" t="s">
        <v>156</v>
      </c>
      <c r="E359" s="245" t="s">
        <v>1</v>
      </c>
      <c r="F359" s="246" t="s">
        <v>1194</v>
      </c>
      <c r="G359" s="244"/>
      <c r="H359" s="247">
        <v>0.80000000000000004</v>
      </c>
      <c r="I359" s="248"/>
      <c r="J359" s="244"/>
      <c r="K359" s="244"/>
      <c r="L359" s="249"/>
      <c r="M359" s="250"/>
      <c r="N359" s="251"/>
      <c r="O359" s="251"/>
      <c r="P359" s="251"/>
      <c r="Q359" s="251"/>
      <c r="R359" s="251"/>
      <c r="S359" s="251"/>
      <c r="T359" s="252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3" t="s">
        <v>156</v>
      </c>
      <c r="AU359" s="253" t="s">
        <v>84</v>
      </c>
      <c r="AV359" s="14" t="s">
        <v>84</v>
      </c>
      <c r="AW359" s="14" t="s">
        <v>30</v>
      </c>
      <c r="AX359" s="14" t="s">
        <v>74</v>
      </c>
      <c r="AY359" s="253" t="s">
        <v>146</v>
      </c>
    </row>
    <row r="360" s="15" customFormat="1">
      <c r="A360" s="15"/>
      <c r="B360" s="254"/>
      <c r="C360" s="255"/>
      <c r="D360" s="234" t="s">
        <v>156</v>
      </c>
      <c r="E360" s="256" t="s">
        <v>1</v>
      </c>
      <c r="F360" s="257" t="s">
        <v>160</v>
      </c>
      <c r="G360" s="255"/>
      <c r="H360" s="258">
        <v>17.569000000000006</v>
      </c>
      <c r="I360" s="259"/>
      <c r="J360" s="255"/>
      <c r="K360" s="255"/>
      <c r="L360" s="260"/>
      <c r="M360" s="261"/>
      <c r="N360" s="262"/>
      <c r="O360" s="262"/>
      <c r="P360" s="262"/>
      <c r="Q360" s="262"/>
      <c r="R360" s="262"/>
      <c r="S360" s="262"/>
      <c r="T360" s="263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64" t="s">
        <v>156</v>
      </c>
      <c r="AU360" s="264" t="s">
        <v>84</v>
      </c>
      <c r="AV360" s="15" t="s">
        <v>152</v>
      </c>
      <c r="AW360" s="15" t="s">
        <v>30</v>
      </c>
      <c r="AX360" s="15" t="s">
        <v>82</v>
      </c>
      <c r="AY360" s="264" t="s">
        <v>146</v>
      </c>
    </row>
    <row r="361" s="2" customFormat="1" ht="24.15" customHeight="1">
      <c r="A361" s="39"/>
      <c r="B361" s="40"/>
      <c r="C361" s="219" t="s">
        <v>219</v>
      </c>
      <c r="D361" s="219" t="s">
        <v>148</v>
      </c>
      <c r="E361" s="220" t="s">
        <v>1195</v>
      </c>
      <c r="F361" s="221" t="s">
        <v>1196</v>
      </c>
      <c r="G361" s="222" t="s">
        <v>218</v>
      </c>
      <c r="H361" s="223">
        <v>17.568999999999999</v>
      </c>
      <c r="I361" s="224"/>
      <c r="J361" s="225">
        <f>ROUND(I361*H361,2)</f>
        <v>0</v>
      </c>
      <c r="K361" s="221" t="s">
        <v>1</v>
      </c>
      <c r="L361" s="45"/>
      <c r="M361" s="226" t="s">
        <v>1</v>
      </c>
      <c r="N361" s="227" t="s">
        <v>39</v>
      </c>
      <c r="O361" s="92"/>
      <c r="P361" s="228">
        <f>O361*H361</f>
        <v>0</v>
      </c>
      <c r="Q361" s="228">
        <v>0</v>
      </c>
      <c r="R361" s="228">
        <f>Q361*H361</f>
        <v>0</v>
      </c>
      <c r="S361" s="228">
        <v>0</v>
      </c>
      <c r="T361" s="229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30" t="s">
        <v>190</v>
      </c>
      <c r="AT361" s="230" t="s">
        <v>148</v>
      </c>
      <c r="AU361" s="230" t="s">
        <v>84</v>
      </c>
      <c r="AY361" s="18" t="s">
        <v>146</v>
      </c>
      <c r="BE361" s="231">
        <f>IF(N361="základní",J361,0)</f>
        <v>0</v>
      </c>
      <c r="BF361" s="231">
        <f>IF(N361="snížená",J361,0)</f>
        <v>0</v>
      </c>
      <c r="BG361" s="231">
        <f>IF(N361="zákl. přenesená",J361,0)</f>
        <v>0</v>
      </c>
      <c r="BH361" s="231">
        <f>IF(N361="sníž. přenesená",J361,0)</f>
        <v>0</v>
      </c>
      <c r="BI361" s="231">
        <f>IF(N361="nulová",J361,0)</f>
        <v>0</v>
      </c>
      <c r="BJ361" s="18" t="s">
        <v>82</v>
      </c>
      <c r="BK361" s="231">
        <f>ROUND(I361*H361,2)</f>
        <v>0</v>
      </c>
      <c r="BL361" s="18" t="s">
        <v>190</v>
      </c>
      <c r="BM361" s="230" t="s">
        <v>279</v>
      </c>
    </row>
    <row r="362" s="2" customFormat="1" ht="44.25" customHeight="1">
      <c r="A362" s="39"/>
      <c r="B362" s="40"/>
      <c r="C362" s="219" t="s">
        <v>281</v>
      </c>
      <c r="D362" s="219" t="s">
        <v>148</v>
      </c>
      <c r="E362" s="220" t="s">
        <v>1197</v>
      </c>
      <c r="F362" s="221" t="s">
        <v>1198</v>
      </c>
      <c r="G362" s="222" t="s">
        <v>218</v>
      </c>
      <c r="H362" s="223">
        <v>17.568999999999999</v>
      </c>
      <c r="I362" s="224"/>
      <c r="J362" s="225">
        <f>ROUND(I362*H362,2)</f>
        <v>0</v>
      </c>
      <c r="K362" s="221" t="s">
        <v>1</v>
      </c>
      <c r="L362" s="45"/>
      <c r="M362" s="226" t="s">
        <v>1</v>
      </c>
      <c r="N362" s="227" t="s">
        <v>39</v>
      </c>
      <c r="O362" s="92"/>
      <c r="P362" s="228">
        <f>O362*H362</f>
        <v>0</v>
      </c>
      <c r="Q362" s="228">
        <v>0</v>
      </c>
      <c r="R362" s="228">
        <f>Q362*H362</f>
        <v>0</v>
      </c>
      <c r="S362" s="228">
        <v>0</v>
      </c>
      <c r="T362" s="229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30" t="s">
        <v>190</v>
      </c>
      <c r="AT362" s="230" t="s">
        <v>148</v>
      </c>
      <c r="AU362" s="230" t="s">
        <v>84</v>
      </c>
      <c r="AY362" s="18" t="s">
        <v>146</v>
      </c>
      <c r="BE362" s="231">
        <f>IF(N362="základní",J362,0)</f>
        <v>0</v>
      </c>
      <c r="BF362" s="231">
        <f>IF(N362="snížená",J362,0)</f>
        <v>0</v>
      </c>
      <c r="BG362" s="231">
        <f>IF(N362="zákl. přenesená",J362,0)</f>
        <v>0</v>
      </c>
      <c r="BH362" s="231">
        <f>IF(N362="sníž. přenesená",J362,0)</f>
        <v>0</v>
      </c>
      <c r="BI362" s="231">
        <f>IF(N362="nulová",J362,0)</f>
        <v>0</v>
      </c>
      <c r="BJ362" s="18" t="s">
        <v>82</v>
      </c>
      <c r="BK362" s="231">
        <f>ROUND(I362*H362,2)</f>
        <v>0</v>
      </c>
      <c r="BL362" s="18" t="s">
        <v>190</v>
      </c>
      <c r="BM362" s="230" t="s">
        <v>284</v>
      </c>
    </row>
    <row r="363" s="13" customFormat="1">
      <c r="A363" s="13"/>
      <c r="B363" s="232"/>
      <c r="C363" s="233"/>
      <c r="D363" s="234" t="s">
        <v>156</v>
      </c>
      <c r="E363" s="235" t="s">
        <v>1</v>
      </c>
      <c r="F363" s="236" t="s">
        <v>1067</v>
      </c>
      <c r="G363" s="233"/>
      <c r="H363" s="235" t="s">
        <v>1</v>
      </c>
      <c r="I363" s="237"/>
      <c r="J363" s="233"/>
      <c r="K363" s="233"/>
      <c r="L363" s="238"/>
      <c r="M363" s="239"/>
      <c r="N363" s="240"/>
      <c r="O363" s="240"/>
      <c r="P363" s="240"/>
      <c r="Q363" s="240"/>
      <c r="R363" s="240"/>
      <c r="S363" s="240"/>
      <c r="T363" s="241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2" t="s">
        <v>156</v>
      </c>
      <c r="AU363" s="242" t="s">
        <v>84</v>
      </c>
      <c r="AV363" s="13" t="s">
        <v>82</v>
      </c>
      <c r="AW363" s="13" t="s">
        <v>30</v>
      </c>
      <c r="AX363" s="13" t="s">
        <v>74</v>
      </c>
      <c r="AY363" s="242" t="s">
        <v>146</v>
      </c>
    </row>
    <row r="364" s="13" customFormat="1">
      <c r="A364" s="13"/>
      <c r="B364" s="232"/>
      <c r="C364" s="233"/>
      <c r="D364" s="234" t="s">
        <v>156</v>
      </c>
      <c r="E364" s="235" t="s">
        <v>1</v>
      </c>
      <c r="F364" s="236" t="s">
        <v>1068</v>
      </c>
      <c r="G364" s="233"/>
      <c r="H364" s="235" t="s">
        <v>1</v>
      </c>
      <c r="I364" s="237"/>
      <c r="J364" s="233"/>
      <c r="K364" s="233"/>
      <c r="L364" s="238"/>
      <c r="M364" s="239"/>
      <c r="N364" s="240"/>
      <c r="O364" s="240"/>
      <c r="P364" s="240"/>
      <c r="Q364" s="240"/>
      <c r="R364" s="240"/>
      <c r="S364" s="240"/>
      <c r="T364" s="241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2" t="s">
        <v>156</v>
      </c>
      <c r="AU364" s="242" t="s">
        <v>84</v>
      </c>
      <c r="AV364" s="13" t="s">
        <v>82</v>
      </c>
      <c r="AW364" s="13" t="s">
        <v>30</v>
      </c>
      <c r="AX364" s="13" t="s">
        <v>74</v>
      </c>
      <c r="AY364" s="242" t="s">
        <v>146</v>
      </c>
    </row>
    <row r="365" s="14" customFormat="1">
      <c r="A365" s="14"/>
      <c r="B365" s="243"/>
      <c r="C365" s="244"/>
      <c r="D365" s="234" t="s">
        <v>156</v>
      </c>
      <c r="E365" s="245" t="s">
        <v>1</v>
      </c>
      <c r="F365" s="246" t="s">
        <v>1199</v>
      </c>
      <c r="G365" s="244"/>
      <c r="H365" s="247">
        <v>1.6719999999999999</v>
      </c>
      <c r="I365" s="248"/>
      <c r="J365" s="244"/>
      <c r="K365" s="244"/>
      <c r="L365" s="249"/>
      <c r="M365" s="250"/>
      <c r="N365" s="251"/>
      <c r="O365" s="251"/>
      <c r="P365" s="251"/>
      <c r="Q365" s="251"/>
      <c r="R365" s="251"/>
      <c r="S365" s="251"/>
      <c r="T365" s="252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3" t="s">
        <v>156</v>
      </c>
      <c r="AU365" s="253" t="s">
        <v>84</v>
      </c>
      <c r="AV365" s="14" t="s">
        <v>84</v>
      </c>
      <c r="AW365" s="14" t="s">
        <v>30</v>
      </c>
      <c r="AX365" s="14" t="s">
        <v>74</v>
      </c>
      <c r="AY365" s="253" t="s">
        <v>146</v>
      </c>
    </row>
    <row r="366" s="16" customFormat="1">
      <c r="A366" s="16"/>
      <c r="B366" s="280"/>
      <c r="C366" s="281"/>
      <c r="D366" s="234" t="s">
        <v>156</v>
      </c>
      <c r="E366" s="282" t="s">
        <v>1</v>
      </c>
      <c r="F366" s="283" t="s">
        <v>706</v>
      </c>
      <c r="G366" s="281"/>
      <c r="H366" s="284">
        <v>1.6719999999999999</v>
      </c>
      <c r="I366" s="285"/>
      <c r="J366" s="281"/>
      <c r="K366" s="281"/>
      <c r="L366" s="286"/>
      <c r="M366" s="287"/>
      <c r="N366" s="288"/>
      <c r="O366" s="288"/>
      <c r="P366" s="288"/>
      <c r="Q366" s="288"/>
      <c r="R366" s="288"/>
      <c r="S366" s="288"/>
      <c r="T366" s="289"/>
      <c r="U366" s="16"/>
      <c r="V366" s="16"/>
      <c r="W366" s="16"/>
      <c r="X366" s="16"/>
      <c r="Y366" s="16"/>
      <c r="Z366" s="16"/>
      <c r="AA366" s="16"/>
      <c r="AB366" s="16"/>
      <c r="AC366" s="16"/>
      <c r="AD366" s="16"/>
      <c r="AE366" s="16"/>
      <c r="AT366" s="290" t="s">
        <v>156</v>
      </c>
      <c r="AU366" s="290" t="s">
        <v>84</v>
      </c>
      <c r="AV366" s="16" t="s">
        <v>161</v>
      </c>
      <c r="AW366" s="16" t="s">
        <v>30</v>
      </c>
      <c r="AX366" s="16" t="s">
        <v>74</v>
      </c>
      <c r="AY366" s="290" t="s">
        <v>146</v>
      </c>
    </row>
    <row r="367" s="13" customFormat="1">
      <c r="A367" s="13"/>
      <c r="B367" s="232"/>
      <c r="C367" s="233"/>
      <c r="D367" s="234" t="s">
        <v>156</v>
      </c>
      <c r="E367" s="235" t="s">
        <v>1</v>
      </c>
      <c r="F367" s="236" t="s">
        <v>1200</v>
      </c>
      <c r="G367" s="233"/>
      <c r="H367" s="235" t="s">
        <v>1</v>
      </c>
      <c r="I367" s="237"/>
      <c r="J367" s="233"/>
      <c r="K367" s="233"/>
      <c r="L367" s="238"/>
      <c r="M367" s="239"/>
      <c r="N367" s="240"/>
      <c r="O367" s="240"/>
      <c r="P367" s="240"/>
      <c r="Q367" s="240"/>
      <c r="R367" s="240"/>
      <c r="S367" s="240"/>
      <c r="T367" s="241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2" t="s">
        <v>156</v>
      </c>
      <c r="AU367" s="242" t="s">
        <v>84</v>
      </c>
      <c r="AV367" s="13" t="s">
        <v>82</v>
      </c>
      <c r="AW367" s="13" t="s">
        <v>30</v>
      </c>
      <c r="AX367" s="13" t="s">
        <v>74</v>
      </c>
      <c r="AY367" s="242" t="s">
        <v>146</v>
      </c>
    </row>
    <row r="368" s="14" customFormat="1">
      <c r="A368" s="14"/>
      <c r="B368" s="243"/>
      <c r="C368" s="244"/>
      <c r="D368" s="234" t="s">
        <v>156</v>
      </c>
      <c r="E368" s="245" t="s">
        <v>1</v>
      </c>
      <c r="F368" s="246" t="s">
        <v>1189</v>
      </c>
      <c r="G368" s="244"/>
      <c r="H368" s="247">
        <v>4.2560000000000002</v>
      </c>
      <c r="I368" s="248"/>
      <c r="J368" s="244"/>
      <c r="K368" s="244"/>
      <c r="L368" s="249"/>
      <c r="M368" s="250"/>
      <c r="N368" s="251"/>
      <c r="O368" s="251"/>
      <c r="P368" s="251"/>
      <c r="Q368" s="251"/>
      <c r="R368" s="251"/>
      <c r="S368" s="251"/>
      <c r="T368" s="252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3" t="s">
        <v>156</v>
      </c>
      <c r="AU368" s="253" t="s">
        <v>84</v>
      </c>
      <c r="AV368" s="14" t="s">
        <v>84</v>
      </c>
      <c r="AW368" s="14" t="s">
        <v>30</v>
      </c>
      <c r="AX368" s="14" t="s">
        <v>74</v>
      </c>
      <c r="AY368" s="253" t="s">
        <v>146</v>
      </c>
    </row>
    <row r="369" s="14" customFormat="1">
      <c r="A369" s="14"/>
      <c r="B369" s="243"/>
      <c r="C369" s="244"/>
      <c r="D369" s="234" t="s">
        <v>156</v>
      </c>
      <c r="E369" s="245" t="s">
        <v>1</v>
      </c>
      <c r="F369" s="246" t="s">
        <v>1190</v>
      </c>
      <c r="G369" s="244"/>
      <c r="H369" s="247">
        <v>4.2560000000000002</v>
      </c>
      <c r="I369" s="248"/>
      <c r="J369" s="244"/>
      <c r="K369" s="244"/>
      <c r="L369" s="249"/>
      <c r="M369" s="250"/>
      <c r="N369" s="251"/>
      <c r="O369" s="251"/>
      <c r="P369" s="251"/>
      <c r="Q369" s="251"/>
      <c r="R369" s="251"/>
      <c r="S369" s="251"/>
      <c r="T369" s="252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3" t="s">
        <v>156</v>
      </c>
      <c r="AU369" s="253" t="s">
        <v>84</v>
      </c>
      <c r="AV369" s="14" t="s">
        <v>84</v>
      </c>
      <c r="AW369" s="14" t="s">
        <v>30</v>
      </c>
      <c r="AX369" s="14" t="s">
        <v>74</v>
      </c>
      <c r="AY369" s="253" t="s">
        <v>146</v>
      </c>
    </row>
    <row r="370" s="14" customFormat="1">
      <c r="A370" s="14"/>
      <c r="B370" s="243"/>
      <c r="C370" s="244"/>
      <c r="D370" s="234" t="s">
        <v>156</v>
      </c>
      <c r="E370" s="245" t="s">
        <v>1</v>
      </c>
      <c r="F370" s="246" t="s">
        <v>1191</v>
      </c>
      <c r="G370" s="244"/>
      <c r="H370" s="247">
        <v>1.71</v>
      </c>
      <c r="I370" s="248"/>
      <c r="J370" s="244"/>
      <c r="K370" s="244"/>
      <c r="L370" s="249"/>
      <c r="M370" s="250"/>
      <c r="N370" s="251"/>
      <c r="O370" s="251"/>
      <c r="P370" s="251"/>
      <c r="Q370" s="251"/>
      <c r="R370" s="251"/>
      <c r="S370" s="251"/>
      <c r="T370" s="252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3" t="s">
        <v>156</v>
      </c>
      <c r="AU370" s="253" t="s">
        <v>84</v>
      </c>
      <c r="AV370" s="14" t="s">
        <v>84</v>
      </c>
      <c r="AW370" s="14" t="s">
        <v>30</v>
      </c>
      <c r="AX370" s="14" t="s">
        <v>74</v>
      </c>
      <c r="AY370" s="253" t="s">
        <v>146</v>
      </c>
    </row>
    <row r="371" s="14" customFormat="1">
      <c r="A371" s="14"/>
      <c r="B371" s="243"/>
      <c r="C371" s="244"/>
      <c r="D371" s="234" t="s">
        <v>156</v>
      </c>
      <c r="E371" s="245" t="s">
        <v>1</v>
      </c>
      <c r="F371" s="246" t="s">
        <v>1192</v>
      </c>
      <c r="G371" s="244"/>
      <c r="H371" s="247">
        <v>4.2750000000000004</v>
      </c>
      <c r="I371" s="248"/>
      <c r="J371" s="244"/>
      <c r="K371" s="244"/>
      <c r="L371" s="249"/>
      <c r="M371" s="250"/>
      <c r="N371" s="251"/>
      <c r="O371" s="251"/>
      <c r="P371" s="251"/>
      <c r="Q371" s="251"/>
      <c r="R371" s="251"/>
      <c r="S371" s="251"/>
      <c r="T371" s="252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3" t="s">
        <v>156</v>
      </c>
      <c r="AU371" s="253" t="s">
        <v>84</v>
      </c>
      <c r="AV371" s="14" t="s">
        <v>84</v>
      </c>
      <c r="AW371" s="14" t="s">
        <v>30</v>
      </c>
      <c r="AX371" s="14" t="s">
        <v>74</v>
      </c>
      <c r="AY371" s="253" t="s">
        <v>146</v>
      </c>
    </row>
    <row r="372" s="14" customFormat="1">
      <c r="A372" s="14"/>
      <c r="B372" s="243"/>
      <c r="C372" s="244"/>
      <c r="D372" s="234" t="s">
        <v>156</v>
      </c>
      <c r="E372" s="245" t="s">
        <v>1</v>
      </c>
      <c r="F372" s="246" t="s">
        <v>1193</v>
      </c>
      <c r="G372" s="244"/>
      <c r="H372" s="247">
        <v>0.59999999999999998</v>
      </c>
      <c r="I372" s="248"/>
      <c r="J372" s="244"/>
      <c r="K372" s="244"/>
      <c r="L372" s="249"/>
      <c r="M372" s="250"/>
      <c r="N372" s="251"/>
      <c r="O372" s="251"/>
      <c r="P372" s="251"/>
      <c r="Q372" s="251"/>
      <c r="R372" s="251"/>
      <c r="S372" s="251"/>
      <c r="T372" s="252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3" t="s">
        <v>156</v>
      </c>
      <c r="AU372" s="253" t="s">
        <v>84</v>
      </c>
      <c r="AV372" s="14" t="s">
        <v>84</v>
      </c>
      <c r="AW372" s="14" t="s">
        <v>30</v>
      </c>
      <c r="AX372" s="14" t="s">
        <v>74</v>
      </c>
      <c r="AY372" s="253" t="s">
        <v>146</v>
      </c>
    </row>
    <row r="373" s="14" customFormat="1">
      <c r="A373" s="14"/>
      <c r="B373" s="243"/>
      <c r="C373" s="244"/>
      <c r="D373" s="234" t="s">
        <v>156</v>
      </c>
      <c r="E373" s="245" t="s">
        <v>1</v>
      </c>
      <c r="F373" s="246" t="s">
        <v>1194</v>
      </c>
      <c r="G373" s="244"/>
      <c r="H373" s="247">
        <v>0.80000000000000004</v>
      </c>
      <c r="I373" s="248"/>
      <c r="J373" s="244"/>
      <c r="K373" s="244"/>
      <c r="L373" s="249"/>
      <c r="M373" s="250"/>
      <c r="N373" s="251"/>
      <c r="O373" s="251"/>
      <c r="P373" s="251"/>
      <c r="Q373" s="251"/>
      <c r="R373" s="251"/>
      <c r="S373" s="251"/>
      <c r="T373" s="252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3" t="s">
        <v>156</v>
      </c>
      <c r="AU373" s="253" t="s">
        <v>84</v>
      </c>
      <c r="AV373" s="14" t="s">
        <v>84</v>
      </c>
      <c r="AW373" s="14" t="s">
        <v>30</v>
      </c>
      <c r="AX373" s="14" t="s">
        <v>74</v>
      </c>
      <c r="AY373" s="253" t="s">
        <v>146</v>
      </c>
    </row>
    <row r="374" s="16" customFormat="1">
      <c r="A374" s="16"/>
      <c r="B374" s="280"/>
      <c r="C374" s="281"/>
      <c r="D374" s="234" t="s">
        <v>156</v>
      </c>
      <c r="E374" s="282" t="s">
        <v>1</v>
      </c>
      <c r="F374" s="283" t="s">
        <v>706</v>
      </c>
      <c r="G374" s="281"/>
      <c r="H374" s="284">
        <v>15.897000000000002</v>
      </c>
      <c r="I374" s="285"/>
      <c r="J374" s="281"/>
      <c r="K374" s="281"/>
      <c r="L374" s="286"/>
      <c r="M374" s="287"/>
      <c r="N374" s="288"/>
      <c r="O374" s="288"/>
      <c r="P374" s="288"/>
      <c r="Q374" s="288"/>
      <c r="R374" s="288"/>
      <c r="S374" s="288"/>
      <c r="T374" s="289"/>
      <c r="U374" s="16"/>
      <c r="V374" s="16"/>
      <c r="W374" s="16"/>
      <c r="X374" s="16"/>
      <c r="Y374" s="16"/>
      <c r="Z374" s="16"/>
      <c r="AA374" s="16"/>
      <c r="AB374" s="16"/>
      <c r="AC374" s="16"/>
      <c r="AD374" s="16"/>
      <c r="AE374" s="16"/>
      <c r="AT374" s="290" t="s">
        <v>156</v>
      </c>
      <c r="AU374" s="290" t="s">
        <v>84</v>
      </c>
      <c r="AV374" s="16" t="s">
        <v>161</v>
      </c>
      <c r="AW374" s="16" t="s">
        <v>30</v>
      </c>
      <c r="AX374" s="16" t="s">
        <v>74</v>
      </c>
      <c r="AY374" s="290" t="s">
        <v>146</v>
      </c>
    </row>
    <row r="375" s="15" customFormat="1">
      <c r="A375" s="15"/>
      <c r="B375" s="254"/>
      <c r="C375" s="255"/>
      <c r="D375" s="234" t="s">
        <v>156</v>
      </c>
      <c r="E375" s="256" t="s">
        <v>1</v>
      </c>
      <c r="F375" s="257" t="s">
        <v>160</v>
      </c>
      <c r="G375" s="255"/>
      <c r="H375" s="258">
        <v>17.569000000000006</v>
      </c>
      <c r="I375" s="259"/>
      <c r="J375" s="255"/>
      <c r="K375" s="255"/>
      <c r="L375" s="260"/>
      <c r="M375" s="261"/>
      <c r="N375" s="262"/>
      <c r="O375" s="262"/>
      <c r="P375" s="262"/>
      <c r="Q375" s="262"/>
      <c r="R375" s="262"/>
      <c r="S375" s="262"/>
      <c r="T375" s="263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64" t="s">
        <v>156</v>
      </c>
      <c r="AU375" s="264" t="s">
        <v>84</v>
      </c>
      <c r="AV375" s="15" t="s">
        <v>152</v>
      </c>
      <c r="AW375" s="15" t="s">
        <v>30</v>
      </c>
      <c r="AX375" s="15" t="s">
        <v>82</v>
      </c>
      <c r="AY375" s="264" t="s">
        <v>146</v>
      </c>
    </row>
    <row r="376" s="2" customFormat="1" ht="16.5" customHeight="1">
      <c r="A376" s="39"/>
      <c r="B376" s="40"/>
      <c r="C376" s="219" t="s">
        <v>224</v>
      </c>
      <c r="D376" s="219" t="s">
        <v>148</v>
      </c>
      <c r="E376" s="220" t="s">
        <v>1201</v>
      </c>
      <c r="F376" s="221" t="s">
        <v>1202</v>
      </c>
      <c r="G376" s="222" t="s">
        <v>151</v>
      </c>
      <c r="H376" s="223">
        <v>55.259999999999998</v>
      </c>
      <c r="I376" s="224"/>
      <c r="J376" s="225">
        <f>ROUND(I376*H376,2)</f>
        <v>0</v>
      </c>
      <c r="K376" s="221" t="s">
        <v>33</v>
      </c>
      <c r="L376" s="45"/>
      <c r="M376" s="226" t="s">
        <v>1</v>
      </c>
      <c r="N376" s="227" t="s">
        <v>39</v>
      </c>
      <c r="O376" s="92"/>
      <c r="P376" s="228">
        <f>O376*H376</f>
        <v>0</v>
      </c>
      <c r="Q376" s="228">
        <v>0</v>
      </c>
      <c r="R376" s="228">
        <f>Q376*H376</f>
        <v>0</v>
      </c>
      <c r="S376" s="228">
        <v>0</v>
      </c>
      <c r="T376" s="229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30" t="s">
        <v>190</v>
      </c>
      <c r="AT376" s="230" t="s">
        <v>148</v>
      </c>
      <c r="AU376" s="230" t="s">
        <v>84</v>
      </c>
      <c r="AY376" s="18" t="s">
        <v>146</v>
      </c>
      <c r="BE376" s="231">
        <f>IF(N376="základní",J376,0)</f>
        <v>0</v>
      </c>
      <c r="BF376" s="231">
        <f>IF(N376="snížená",J376,0)</f>
        <v>0</v>
      </c>
      <c r="BG376" s="231">
        <f>IF(N376="zákl. přenesená",J376,0)</f>
        <v>0</v>
      </c>
      <c r="BH376" s="231">
        <f>IF(N376="sníž. přenesená",J376,0)</f>
        <v>0</v>
      </c>
      <c r="BI376" s="231">
        <f>IF(N376="nulová",J376,0)</f>
        <v>0</v>
      </c>
      <c r="BJ376" s="18" t="s">
        <v>82</v>
      </c>
      <c r="BK376" s="231">
        <f>ROUND(I376*H376,2)</f>
        <v>0</v>
      </c>
      <c r="BL376" s="18" t="s">
        <v>190</v>
      </c>
      <c r="BM376" s="230" t="s">
        <v>289</v>
      </c>
    </row>
    <row r="377" s="13" customFormat="1">
      <c r="A377" s="13"/>
      <c r="B377" s="232"/>
      <c r="C377" s="233"/>
      <c r="D377" s="234" t="s">
        <v>156</v>
      </c>
      <c r="E377" s="235" t="s">
        <v>1</v>
      </c>
      <c r="F377" s="236" t="s">
        <v>1067</v>
      </c>
      <c r="G377" s="233"/>
      <c r="H377" s="235" t="s">
        <v>1</v>
      </c>
      <c r="I377" s="237"/>
      <c r="J377" s="233"/>
      <c r="K377" s="233"/>
      <c r="L377" s="238"/>
      <c r="M377" s="239"/>
      <c r="N377" s="240"/>
      <c r="O377" s="240"/>
      <c r="P377" s="240"/>
      <c r="Q377" s="240"/>
      <c r="R377" s="240"/>
      <c r="S377" s="240"/>
      <c r="T377" s="241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2" t="s">
        <v>156</v>
      </c>
      <c r="AU377" s="242" t="s">
        <v>84</v>
      </c>
      <c r="AV377" s="13" t="s">
        <v>82</v>
      </c>
      <c r="AW377" s="13" t="s">
        <v>30</v>
      </c>
      <c r="AX377" s="13" t="s">
        <v>74</v>
      </c>
      <c r="AY377" s="242" t="s">
        <v>146</v>
      </c>
    </row>
    <row r="378" s="13" customFormat="1">
      <c r="A378" s="13"/>
      <c r="B378" s="232"/>
      <c r="C378" s="233"/>
      <c r="D378" s="234" t="s">
        <v>156</v>
      </c>
      <c r="E378" s="235" t="s">
        <v>1</v>
      </c>
      <c r="F378" s="236" t="s">
        <v>1068</v>
      </c>
      <c r="G378" s="233"/>
      <c r="H378" s="235" t="s">
        <v>1</v>
      </c>
      <c r="I378" s="237"/>
      <c r="J378" s="233"/>
      <c r="K378" s="233"/>
      <c r="L378" s="238"/>
      <c r="M378" s="239"/>
      <c r="N378" s="240"/>
      <c r="O378" s="240"/>
      <c r="P378" s="240"/>
      <c r="Q378" s="240"/>
      <c r="R378" s="240"/>
      <c r="S378" s="240"/>
      <c r="T378" s="241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2" t="s">
        <v>156</v>
      </c>
      <c r="AU378" s="242" t="s">
        <v>84</v>
      </c>
      <c r="AV378" s="13" t="s">
        <v>82</v>
      </c>
      <c r="AW378" s="13" t="s">
        <v>30</v>
      </c>
      <c r="AX378" s="13" t="s">
        <v>74</v>
      </c>
      <c r="AY378" s="242" t="s">
        <v>146</v>
      </c>
    </row>
    <row r="379" s="14" customFormat="1">
      <c r="A379" s="14"/>
      <c r="B379" s="243"/>
      <c r="C379" s="244"/>
      <c r="D379" s="234" t="s">
        <v>156</v>
      </c>
      <c r="E379" s="245" t="s">
        <v>1</v>
      </c>
      <c r="F379" s="246" t="s">
        <v>1203</v>
      </c>
      <c r="G379" s="244"/>
      <c r="H379" s="247">
        <v>5.2800000000000002</v>
      </c>
      <c r="I379" s="248"/>
      <c r="J379" s="244"/>
      <c r="K379" s="244"/>
      <c r="L379" s="249"/>
      <c r="M379" s="250"/>
      <c r="N379" s="251"/>
      <c r="O379" s="251"/>
      <c r="P379" s="251"/>
      <c r="Q379" s="251"/>
      <c r="R379" s="251"/>
      <c r="S379" s="251"/>
      <c r="T379" s="252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3" t="s">
        <v>156</v>
      </c>
      <c r="AU379" s="253" t="s">
        <v>84</v>
      </c>
      <c r="AV379" s="14" t="s">
        <v>84</v>
      </c>
      <c r="AW379" s="14" t="s">
        <v>30</v>
      </c>
      <c r="AX379" s="14" t="s">
        <v>74</v>
      </c>
      <c r="AY379" s="253" t="s">
        <v>146</v>
      </c>
    </row>
    <row r="380" s="13" customFormat="1">
      <c r="A380" s="13"/>
      <c r="B380" s="232"/>
      <c r="C380" s="233"/>
      <c r="D380" s="234" t="s">
        <v>156</v>
      </c>
      <c r="E380" s="235" t="s">
        <v>1</v>
      </c>
      <c r="F380" s="236" t="s">
        <v>1204</v>
      </c>
      <c r="G380" s="233"/>
      <c r="H380" s="235" t="s">
        <v>1</v>
      </c>
      <c r="I380" s="237"/>
      <c r="J380" s="233"/>
      <c r="K380" s="233"/>
      <c r="L380" s="238"/>
      <c r="M380" s="239"/>
      <c r="N380" s="240"/>
      <c r="O380" s="240"/>
      <c r="P380" s="240"/>
      <c r="Q380" s="240"/>
      <c r="R380" s="240"/>
      <c r="S380" s="240"/>
      <c r="T380" s="241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2" t="s">
        <v>156</v>
      </c>
      <c r="AU380" s="242" t="s">
        <v>84</v>
      </c>
      <c r="AV380" s="13" t="s">
        <v>82</v>
      </c>
      <c r="AW380" s="13" t="s">
        <v>30</v>
      </c>
      <c r="AX380" s="13" t="s">
        <v>74</v>
      </c>
      <c r="AY380" s="242" t="s">
        <v>146</v>
      </c>
    </row>
    <row r="381" s="14" customFormat="1">
      <c r="A381" s="14"/>
      <c r="B381" s="243"/>
      <c r="C381" s="244"/>
      <c r="D381" s="234" t="s">
        <v>156</v>
      </c>
      <c r="E381" s="245" t="s">
        <v>1</v>
      </c>
      <c r="F381" s="246" t="s">
        <v>1205</v>
      </c>
      <c r="G381" s="244"/>
      <c r="H381" s="247">
        <v>13.44</v>
      </c>
      <c r="I381" s="248"/>
      <c r="J381" s="244"/>
      <c r="K381" s="244"/>
      <c r="L381" s="249"/>
      <c r="M381" s="250"/>
      <c r="N381" s="251"/>
      <c r="O381" s="251"/>
      <c r="P381" s="251"/>
      <c r="Q381" s="251"/>
      <c r="R381" s="251"/>
      <c r="S381" s="251"/>
      <c r="T381" s="252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3" t="s">
        <v>156</v>
      </c>
      <c r="AU381" s="253" t="s">
        <v>84</v>
      </c>
      <c r="AV381" s="14" t="s">
        <v>84</v>
      </c>
      <c r="AW381" s="14" t="s">
        <v>30</v>
      </c>
      <c r="AX381" s="14" t="s">
        <v>74</v>
      </c>
      <c r="AY381" s="253" t="s">
        <v>146</v>
      </c>
    </row>
    <row r="382" s="14" customFormat="1">
      <c r="A382" s="14"/>
      <c r="B382" s="243"/>
      <c r="C382" s="244"/>
      <c r="D382" s="234" t="s">
        <v>156</v>
      </c>
      <c r="E382" s="245" t="s">
        <v>1</v>
      </c>
      <c r="F382" s="246" t="s">
        <v>1206</v>
      </c>
      <c r="G382" s="244"/>
      <c r="H382" s="247">
        <v>13.44</v>
      </c>
      <c r="I382" s="248"/>
      <c r="J382" s="244"/>
      <c r="K382" s="244"/>
      <c r="L382" s="249"/>
      <c r="M382" s="250"/>
      <c r="N382" s="251"/>
      <c r="O382" s="251"/>
      <c r="P382" s="251"/>
      <c r="Q382" s="251"/>
      <c r="R382" s="251"/>
      <c r="S382" s="251"/>
      <c r="T382" s="252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3" t="s">
        <v>156</v>
      </c>
      <c r="AU382" s="253" t="s">
        <v>84</v>
      </c>
      <c r="AV382" s="14" t="s">
        <v>84</v>
      </c>
      <c r="AW382" s="14" t="s">
        <v>30</v>
      </c>
      <c r="AX382" s="14" t="s">
        <v>74</v>
      </c>
      <c r="AY382" s="253" t="s">
        <v>146</v>
      </c>
    </row>
    <row r="383" s="14" customFormat="1">
      <c r="A383" s="14"/>
      <c r="B383" s="243"/>
      <c r="C383" s="244"/>
      <c r="D383" s="234" t="s">
        <v>156</v>
      </c>
      <c r="E383" s="245" t="s">
        <v>1</v>
      </c>
      <c r="F383" s="246" t="s">
        <v>1207</v>
      </c>
      <c r="G383" s="244"/>
      <c r="H383" s="247">
        <v>5.4000000000000004</v>
      </c>
      <c r="I383" s="248"/>
      <c r="J383" s="244"/>
      <c r="K383" s="244"/>
      <c r="L383" s="249"/>
      <c r="M383" s="250"/>
      <c r="N383" s="251"/>
      <c r="O383" s="251"/>
      <c r="P383" s="251"/>
      <c r="Q383" s="251"/>
      <c r="R383" s="251"/>
      <c r="S383" s="251"/>
      <c r="T383" s="252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3" t="s">
        <v>156</v>
      </c>
      <c r="AU383" s="253" t="s">
        <v>84</v>
      </c>
      <c r="AV383" s="14" t="s">
        <v>84</v>
      </c>
      <c r="AW383" s="14" t="s">
        <v>30</v>
      </c>
      <c r="AX383" s="14" t="s">
        <v>74</v>
      </c>
      <c r="AY383" s="253" t="s">
        <v>146</v>
      </c>
    </row>
    <row r="384" s="14" customFormat="1">
      <c r="A384" s="14"/>
      <c r="B384" s="243"/>
      <c r="C384" s="244"/>
      <c r="D384" s="234" t="s">
        <v>156</v>
      </c>
      <c r="E384" s="245" t="s">
        <v>1</v>
      </c>
      <c r="F384" s="246" t="s">
        <v>1208</v>
      </c>
      <c r="G384" s="244"/>
      <c r="H384" s="247">
        <v>13.5</v>
      </c>
      <c r="I384" s="248"/>
      <c r="J384" s="244"/>
      <c r="K384" s="244"/>
      <c r="L384" s="249"/>
      <c r="M384" s="250"/>
      <c r="N384" s="251"/>
      <c r="O384" s="251"/>
      <c r="P384" s="251"/>
      <c r="Q384" s="251"/>
      <c r="R384" s="251"/>
      <c r="S384" s="251"/>
      <c r="T384" s="252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3" t="s">
        <v>156</v>
      </c>
      <c r="AU384" s="253" t="s">
        <v>84</v>
      </c>
      <c r="AV384" s="14" t="s">
        <v>84</v>
      </c>
      <c r="AW384" s="14" t="s">
        <v>30</v>
      </c>
      <c r="AX384" s="14" t="s">
        <v>74</v>
      </c>
      <c r="AY384" s="253" t="s">
        <v>146</v>
      </c>
    </row>
    <row r="385" s="14" customFormat="1">
      <c r="A385" s="14"/>
      <c r="B385" s="243"/>
      <c r="C385" s="244"/>
      <c r="D385" s="234" t="s">
        <v>156</v>
      </c>
      <c r="E385" s="245" t="s">
        <v>1</v>
      </c>
      <c r="F385" s="246" t="s">
        <v>1209</v>
      </c>
      <c r="G385" s="244"/>
      <c r="H385" s="247">
        <v>1.8</v>
      </c>
      <c r="I385" s="248"/>
      <c r="J385" s="244"/>
      <c r="K385" s="244"/>
      <c r="L385" s="249"/>
      <c r="M385" s="250"/>
      <c r="N385" s="251"/>
      <c r="O385" s="251"/>
      <c r="P385" s="251"/>
      <c r="Q385" s="251"/>
      <c r="R385" s="251"/>
      <c r="S385" s="251"/>
      <c r="T385" s="252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3" t="s">
        <v>156</v>
      </c>
      <c r="AU385" s="253" t="s">
        <v>84</v>
      </c>
      <c r="AV385" s="14" t="s">
        <v>84</v>
      </c>
      <c r="AW385" s="14" t="s">
        <v>30</v>
      </c>
      <c r="AX385" s="14" t="s">
        <v>74</v>
      </c>
      <c r="AY385" s="253" t="s">
        <v>146</v>
      </c>
    </row>
    <row r="386" s="14" customFormat="1">
      <c r="A386" s="14"/>
      <c r="B386" s="243"/>
      <c r="C386" s="244"/>
      <c r="D386" s="234" t="s">
        <v>156</v>
      </c>
      <c r="E386" s="245" t="s">
        <v>1</v>
      </c>
      <c r="F386" s="246" t="s">
        <v>1210</v>
      </c>
      <c r="G386" s="244"/>
      <c r="H386" s="247">
        <v>2.3999999999999999</v>
      </c>
      <c r="I386" s="248"/>
      <c r="J386" s="244"/>
      <c r="K386" s="244"/>
      <c r="L386" s="249"/>
      <c r="M386" s="250"/>
      <c r="N386" s="251"/>
      <c r="O386" s="251"/>
      <c r="P386" s="251"/>
      <c r="Q386" s="251"/>
      <c r="R386" s="251"/>
      <c r="S386" s="251"/>
      <c r="T386" s="252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3" t="s">
        <v>156</v>
      </c>
      <c r="AU386" s="253" t="s">
        <v>84</v>
      </c>
      <c r="AV386" s="14" t="s">
        <v>84</v>
      </c>
      <c r="AW386" s="14" t="s">
        <v>30</v>
      </c>
      <c r="AX386" s="14" t="s">
        <v>74</v>
      </c>
      <c r="AY386" s="253" t="s">
        <v>146</v>
      </c>
    </row>
    <row r="387" s="15" customFormat="1">
      <c r="A387" s="15"/>
      <c r="B387" s="254"/>
      <c r="C387" s="255"/>
      <c r="D387" s="234" t="s">
        <v>156</v>
      </c>
      <c r="E387" s="256" t="s">
        <v>1</v>
      </c>
      <c r="F387" s="257" t="s">
        <v>160</v>
      </c>
      <c r="G387" s="255"/>
      <c r="H387" s="258">
        <v>55.259999999999991</v>
      </c>
      <c r="I387" s="259"/>
      <c r="J387" s="255"/>
      <c r="K387" s="255"/>
      <c r="L387" s="260"/>
      <c r="M387" s="261"/>
      <c r="N387" s="262"/>
      <c r="O387" s="262"/>
      <c r="P387" s="262"/>
      <c r="Q387" s="262"/>
      <c r="R387" s="262"/>
      <c r="S387" s="262"/>
      <c r="T387" s="263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64" t="s">
        <v>156</v>
      </c>
      <c r="AU387" s="264" t="s">
        <v>84</v>
      </c>
      <c r="AV387" s="15" t="s">
        <v>152</v>
      </c>
      <c r="AW387" s="15" t="s">
        <v>30</v>
      </c>
      <c r="AX387" s="15" t="s">
        <v>82</v>
      </c>
      <c r="AY387" s="264" t="s">
        <v>146</v>
      </c>
    </row>
    <row r="388" s="2" customFormat="1" ht="24.15" customHeight="1">
      <c r="A388" s="39"/>
      <c r="B388" s="40"/>
      <c r="C388" s="219" t="s">
        <v>290</v>
      </c>
      <c r="D388" s="219" t="s">
        <v>148</v>
      </c>
      <c r="E388" s="220" t="s">
        <v>1211</v>
      </c>
      <c r="F388" s="221" t="s">
        <v>1212</v>
      </c>
      <c r="G388" s="222" t="s">
        <v>307</v>
      </c>
      <c r="H388" s="223">
        <v>31</v>
      </c>
      <c r="I388" s="224"/>
      <c r="J388" s="225">
        <f>ROUND(I388*H388,2)</f>
        <v>0</v>
      </c>
      <c r="K388" s="221" t="s">
        <v>33</v>
      </c>
      <c r="L388" s="45"/>
      <c r="M388" s="226" t="s">
        <v>1</v>
      </c>
      <c r="N388" s="227" t="s">
        <v>39</v>
      </c>
      <c r="O388" s="92"/>
      <c r="P388" s="228">
        <f>O388*H388</f>
        <v>0</v>
      </c>
      <c r="Q388" s="228">
        <v>0</v>
      </c>
      <c r="R388" s="228">
        <f>Q388*H388</f>
        <v>0</v>
      </c>
      <c r="S388" s="228">
        <v>0</v>
      </c>
      <c r="T388" s="229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30" t="s">
        <v>190</v>
      </c>
      <c r="AT388" s="230" t="s">
        <v>148</v>
      </c>
      <c r="AU388" s="230" t="s">
        <v>84</v>
      </c>
      <c r="AY388" s="18" t="s">
        <v>146</v>
      </c>
      <c r="BE388" s="231">
        <f>IF(N388="základní",J388,0)</f>
        <v>0</v>
      </c>
      <c r="BF388" s="231">
        <f>IF(N388="snížená",J388,0)</f>
        <v>0</v>
      </c>
      <c r="BG388" s="231">
        <f>IF(N388="zákl. přenesená",J388,0)</f>
        <v>0</v>
      </c>
      <c r="BH388" s="231">
        <f>IF(N388="sníž. přenesená",J388,0)</f>
        <v>0</v>
      </c>
      <c r="BI388" s="231">
        <f>IF(N388="nulová",J388,0)</f>
        <v>0</v>
      </c>
      <c r="BJ388" s="18" t="s">
        <v>82</v>
      </c>
      <c r="BK388" s="231">
        <f>ROUND(I388*H388,2)</f>
        <v>0</v>
      </c>
      <c r="BL388" s="18" t="s">
        <v>190</v>
      </c>
      <c r="BM388" s="230" t="s">
        <v>293</v>
      </c>
    </row>
    <row r="389" s="14" customFormat="1">
      <c r="A389" s="14"/>
      <c r="B389" s="243"/>
      <c r="C389" s="244"/>
      <c r="D389" s="234" t="s">
        <v>156</v>
      </c>
      <c r="E389" s="245" t="s">
        <v>1</v>
      </c>
      <c r="F389" s="246" t="s">
        <v>1213</v>
      </c>
      <c r="G389" s="244"/>
      <c r="H389" s="247">
        <v>31</v>
      </c>
      <c r="I389" s="248"/>
      <c r="J389" s="244"/>
      <c r="K389" s="244"/>
      <c r="L389" s="249"/>
      <c r="M389" s="250"/>
      <c r="N389" s="251"/>
      <c r="O389" s="251"/>
      <c r="P389" s="251"/>
      <c r="Q389" s="251"/>
      <c r="R389" s="251"/>
      <c r="S389" s="251"/>
      <c r="T389" s="252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3" t="s">
        <v>156</v>
      </c>
      <c r="AU389" s="253" t="s">
        <v>84</v>
      </c>
      <c r="AV389" s="14" t="s">
        <v>84</v>
      </c>
      <c r="AW389" s="14" t="s">
        <v>30</v>
      </c>
      <c r="AX389" s="14" t="s">
        <v>74</v>
      </c>
      <c r="AY389" s="253" t="s">
        <v>146</v>
      </c>
    </row>
    <row r="390" s="15" customFormat="1">
      <c r="A390" s="15"/>
      <c r="B390" s="254"/>
      <c r="C390" s="255"/>
      <c r="D390" s="234" t="s">
        <v>156</v>
      </c>
      <c r="E390" s="256" t="s">
        <v>1</v>
      </c>
      <c r="F390" s="257" t="s">
        <v>160</v>
      </c>
      <c r="G390" s="255"/>
      <c r="H390" s="258">
        <v>31</v>
      </c>
      <c r="I390" s="259"/>
      <c r="J390" s="255"/>
      <c r="K390" s="255"/>
      <c r="L390" s="260"/>
      <c r="M390" s="261"/>
      <c r="N390" s="262"/>
      <c r="O390" s="262"/>
      <c r="P390" s="262"/>
      <c r="Q390" s="262"/>
      <c r="R390" s="262"/>
      <c r="S390" s="262"/>
      <c r="T390" s="263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64" t="s">
        <v>156</v>
      </c>
      <c r="AU390" s="264" t="s">
        <v>84</v>
      </c>
      <c r="AV390" s="15" t="s">
        <v>152</v>
      </c>
      <c r="AW390" s="15" t="s">
        <v>30</v>
      </c>
      <c r="AX390" s="15" t="s">
        <v>82</v>
      </c>
      <c r="AY390" s="264" t="s">
        <v>146</v>
      </c>
    </row>
    <row r="391" s="2" customFormat="1" ht="24.15" customHeight="1">
      <c r="A391" s="39"/>
      <c r="B391" s="40"/>
      <c r="C391" s="265" t="s">
        <v>229</v>
      </c>
      <c r="D391" s="265" t="s">
        <v>201</v>
      </c>
      <c r="E391" s="266" t="s">
        <v>1214</v>
      </c>
      <c r="F391" s="267" t="s">
        <v>1215</v>
      </c>
      <c r="G391" s="268" t="s">
        <v>307</v>
      </c>
      <c r="H391" s="269">
        <v>31</v>
      </c>
      <c r="I391" s="270"/>
      <c r="J391" s="271">
        <f>ROUND(I391*H391,2)</f>
        <v>0</v>
      </c>
      <c r="K391" s="267" t="s">
        <v>1</v>
      </c>
      <c r="L391" s="272"/>
      <c r="M391" s="273" t="s">
        <v>1</v>
      </c>
      <c r="N391" s="274" t="s">
        <v>39</v>
      </c>
      <c r="O391" s="92"/>
      <c r="P391" s="228">
        <f>O391*H391</f>
        <v>0</v>
      </c>
      <c r="Q391" s="228">
        <v>0</v>
      </c>
      <c r="R391" s="228">
        <f>Q391*H391</f>
        <v>0</v>
      </c>
      <c r="S391" s="228">
        <v>0</v>
      </c>
      <c r="T391" s="229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30" t="s">
        <v>234</v>
      </c>
      <c r="AT391" s="230" t="s">
        <v>201</v>
      </c>
      <c r="AU391" s="230" t="s">
        <v>84</v>
      </c>
      <c r="AY391" s="18" t="s">
        <v>146</v>
      </c>
      <c r="BE391" s="231">
        <f>IF(N391="základní",J391,0)</f>
        <v>0</v>
      </c>
      <c r="BF391" s="231">
        <f>IF(N391="snížená",J391,0)</f>
        <v>0</v>
      </c>
      <c r="BG391" s="231">
        <f>IF(N391="zákl. přenesená",J391,0)</f>
        <v>0</v>
      </c>
      <c r="BH391" s="231">
        <f>IF(N391="sníž. přenesená",J391,0)</f>
        <v>0</v>
      </c>
      <c r="BI391" s="231">
        <f>IF(N391="nulová",J391,0)</f>
        <v>0</v>
      </c>
      <c r="BJ391" s="18" t="s">
        <v>82</v>
      </c>
      <c r="BK391" s="231">
        <f>ROUND(I391*H391,2)</f>
        <v>0</v>
      </c>
      <c r="BL391" s="18" t="s">
        <v>190</v>
      </c>
      <c r="BM391" s="230" t="s">
        <v>297</v>
      </c>
    </row>
    <row r="392" s="2" customFormat="1" ht="21.75" customHeight="1">
      <c r="A392" s="39"/>
      <c r="B392" s="40"/>
      <c r="C392" s="219" t="s">
        <v>299</v>
      </c>
      <c r="D392" s="219" t="s">
        <v>148</v>
      </c>
      <c r="E392" s="220" t="s">
        <v>1216</v>
      </c>
      <c r="F392" s="221" t="s">
        <v>1217</v>
      </c>
      <c r="G392" s="222" t="s">
        <v>151</v>
      </c>
      <c r="H392" s="223">
        <v>161.5</v>
      </c>
      <c r="I392" s="224"/>
      <c r="J392" s="225">
        <f>ROUND(I392*H392,2)</f>
        <v>0</v>
      </c>
      <c r="K392" s="221" t="s">
        <v>1</v>
      </c>
      <c r="L392" s="45"/>
      <c r="M392" s="226" t="s">
        <v>1</v>
      </c>
      <c r="N392" s="227" t="s">
        <v>39</v>
      </c>
      <c r="O392" s="92"/>
      <c r="P392" s="228">
        <f>O392*H392</f>
        <v>0</v>
      </c>
      <c r="Q392" s="228">
        <v>0</v>
      </c>
      <c r="R392" s="228">
        <f>Q392*H392</f>
        <v>0</v>
      </c>
      <c r="S392" s="228">
        <v>0</v>
      </c>
      <c r="T392" s="229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30" t="s">
        <v>190</v>
      </c>
      <c r="AT392" s="230" t="s">
        <v>148</v>
      </c>
      <c r="AU392" s="230" t="s">
        <v>84</v>
      </c>
      <c r="AY392" s="18" t="s">
        <v>146</v>
      </c>
      <c r="BE392" s="231">
        <f>IF(N392="základní",J392,0)</f>
        <v>0</v>
      </c>
      <c r="BF392" s="231">
        <f>IF(N392="snížená",J392,0)</f>
        <v>0</v>
      </c>
      <c r="BG392" s="231">
        <f>IF(N392="zákl. přenesená",J392,0)</f>
        <v>0</v>
      </c>
      <c r="BH392" s="231">
        <f>IF(N392="sníž. přenesená",J392,0)</f>
        <v>0</v>
      </c>
      <c r="BI392" s="231">
        <f>IF(N392="nulová",J392,0)</f>
        <v>0</v>
      </c>
      <c r="BJ392" s="18" t="s">
        <v>82</v>
      </c>
      <c r="BK392" s="231">
        <f>ROUND(I392*H392,2)</f>
        <v>0</v>
      </c>
      <c r="BL392" s="18" t="s">
        <v>190</v>
      </c>
      <c r="BM392" s="230" t="s">
        <v>302</v>
      </c>
    </row>
    <row r="393" s="13" customFormat="1">
      <c r="A393" s="13"/>
      <c r="B393" s="232"/>
      <c r="C393" s="233"/>
      <c r="D393" s="234" t="s">
        <v>156</v>
      </c>
      <c r="E393" s="235" t="s">
        <v>1</v>
      </c>
      <c r="F393" s="236" t="s">
        <v>1218</v>
      </c>
      <c r="G393" s="233"/>
      <c r="H393" s="235" t="s">
        <v>1</v>
      </c>
      <c r="I393" s="237"/>
      <c r="J393" s="233"/>
      <c r="K393" s="233"/>
      <c r="L393" s="238"/>
      <c r="M393" s="239"/>
      <c r="N393" s="240"/>
      <c r="O393" s="240"/>
      <c r="P393" s="240"/>
      <c r="Q393" s="240"/>
      <c r="R393" s="240"/>
      <c r="S393" s="240"/>
      <c r="T393" s="241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2" t="s">
        <v>156</v>
      </c>
      <c r="AU393" s="242" t="s">
        <v>84</v>
      </c>
      <c r="AV393" s="13" t="s">
        <v>82</v>
      </c>
      <c r="AW393" s="13" t="s">
        <v>30</v>
      </c>
      <c r="AX393" s="13" t="s">
        <v>74</v>
      </c>
      <c r="AY393" s="242" t="s">
        <v>146</v>
      </c>
    </row>
    <row r="394" s="13" customFormat="1">
      <c r="A394" s="13"/>
      <c r="B394" s="232"/>
      <c r="C394" s="233"/>
      <c r="D394" s="234" t="s">
        <v>156</v>
      </c>
      <c r="E394" s="235" t="s">
        <v>1</v>
      </c>
      <c r="F394" s="236" t="s">
        <v>1219</v>
      </c>
      <c r="G394" s="233"/>
      <c r="H394" s="235" t="s">
        <v>1</v>
      </c>
      <c r="I394" s="237"/>
      <c r="J394" s="233"/>
      <c r="K394" s="233"/>
      <c r="L394" s="238"/>
      <c r="M394" s="239"/>
      <c r="N394" s="240"/>
      <c r="O394" s="240"/>
      <c r="P394" s="240"/>
      <c r="Q394" s="240"/>
      <c r="R394" s="240"/>
      <c r="S394" s="240"/>
      <c r="T394" s="241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2" t="s">
        <v>156</v>
      </c>
      <c r="AU394" s="242" t="s">
        <v>84</v>
      </c>
      <c r="AV394" s="13" t="s">
        <v>82</v>
      </c>
      <c r="AW394" s="13" t="s">
        <v>30</v>
      </c>
      <c r="AX394" s="13" t="s">
        <v>74</v>
      </c>
      <c r="AY394" s="242" t="s">
        <v>146</v>
      </c>
    </row>
    <row r="395" s="14" customFormat="1">
      <c r="A395" s="14"/>
      <c r="B395" s="243"/>
      <c r="C395" s="244"/>
      <c r="D395" s="234" t="s">
        <v>156</v>
      </c>
      <c r="E395" s="245" t="s">
        <v>1</v>
      </c>
      <c r="F395" s="246" t="s">
        <v>1220</v>
      </c>
      <c r="G395" s="244"/>
      <c r="H395" s="247">
        <v>161.5</v>
      </c>
      <c r="I395" s="248"/>
      <c r="J395" s="244"/>
      <c r="K395" s="244"/>
      <c r="L395" s="249"/>
      <c r="M395" s="250"/>
      <c r="N395" s="251"/>
      <c r="O395" s="251"/>
      <c r="P395" s="251"/>
      <c r="Q395" s="251"/>
      <c r="R395" s="251"/>
      <c r="S395" s="251"/>
      <c r="T395" s="252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3" t="s">
        <v>156</v>
      </c>
      <c r="AU395" s="253" t="s">
        <v>84</v>
      </c>
      <c r="AV395" s="14" t="s">
        <v>84</v>
      </c>
      <c r="AW395" s="14" t="s">
        <v>30</v>
      </c>
      <c r="AX395" s="14" t="s">
        <v>74</v>
      </c>
      <c r="AY395" s="253" t="s">
        <v>146</v>
      </c>
    </row>
    <row r="396" s="15" customFormat="1">
      <c r="A396" s="15"/>
      <c r="B396" s="254"/>
      <c r="C396" s="255"/>
      <c r="D396" s="234" t="s">
        <v>156</v>
      </c>
      <c r="E396" s="256" t="s">
        <v>1</v>
      </c>
      <c r="F396" s="257" t="s">
        <v>160</v>
      </c>
      <c r="G396" s="255"/>
      <c r="H396" s="258">
        <v>161.5</v>
      </c>
      <c r="I396" s="259"/>
      <c r="J396" s="255"/>
      <c r="K396" s="255"/>
      <c r="L396" s="260"/>
      <c r="M396" s="261"/>
      <c r="N396" s="262"/>
      <c r="O396" s="262"/>
      <c r="P396" s="262"/>
      <c r="Q396" s="262"/>
      <c r="R396" s="262"/>
      <c r="S396" s="262"/>
      <c r="T396" s="263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64" t="s">
        <v>156</v>
      </c>
      <c r="AU396" s="264" t="s">
        <v>84</v>
      </c>
      <c r="AV396" s="15" t="s">
        <v>152</v>
      </c>
      <c r="AW396" s="15" t="s">
        <v>30</v>
      </c>
      <c r="AX396" s="15" t="s">
        <v>82</v>
      </c>
      <c r="AY396" s="264" t="s">
        <v>146</v>
      </c>
    </row>
    <row r="397" s="2" customFormat="1" ht="24.15" customHeight="1">
      <c r="A397" s="39"/>
      <c r="B397" s="40"/>
      <c r="C397" s="219" t="s">
        <v>234</v>
      </c>
      <c r="D397" s="219" t="s">
        <v>148</v>
      </c>
      <c r="E397" s="220" t="s">
        <v>1221</v>
      </c>
      <c r="F397" s="221" t="s">
        <v>1222</v>
      </c>
      <c r="G397" s="222" t="s">
        <v>307</v>
      </c>
      <c r="H397" s="223">
        <v>31</v>
      </c>
      <c r="I397" s="224"/>
      <c r="J397" s="225">
        <f>ROUND(I397*H397,2)</f>
        <v>0</v>
      </c>
      <c r="K397" s="221" t="s">
        <v>33</v>
      </c>
      <c r="L397" s="45"/>
      <c r="M397" s="226" t="s">
        <v>1</v>
      </c>
      <c r="N397" s="227" t="s">
        <v>39</v>
      </c>
      <c r="O397" s="92"/>
      <c r="P397" s="228">
        <f>O397*H397</f>
        <v>0</v>
      </c>
      <c r="Q397" s="228">
        <v>0</v>
      </c>
      <c r="R397" s="228">
        <f>Q397*H397</f>
        <v>0</v>
      </c>
      <c r="S397" s="228">
        <v>0</v>
      </c>
      <c r="T397" s="229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30" t="s">
        <v>190</v>
      </c>
      <c r="AT397" s="230" t="s">
        <v>148</v>
      </c>
      <c r="AU397" s="230" t="s">
        <v>84</v>
      </c>
      <c r="AY397" s="18" t="s">
        <v>146</v>
      </c>
      <c r="BE397" s="231">
        <f>IF(N397="základní",J397,0)</f>
        <v>0</v>
      </c>
      <c r="BF397" s="231">
        <f>IF(N397="snížená",J397,0)</f>
        <v>0</v>
      </c>
      <c r="BG397" s="231">
        <f>IF(N397="zákl. přenesená",J397,0)</f>
        <v>0</v>
      </c>
      <c r="BH397" s="231">
        <f>IF(N397="sníž. přenesená",J397,0)</f>
        <v>0</v>
      </c>
      <c r="BI397" s="231">
        <f>IF(N397="nulová",J397,0)</f>
        <v>0</v>
      </c>
      <c r="BJ397" s="18" t="s">
        <v>82</v>
      </c>
      <c r="BK397" s="231">
        <f>ROUND(I397*H397,2)</f>
        <v>0</v>
      </c>
      <c r="BL397" s="18" t="s">
        <v>190</v>
      </c>
      <c r="BM397" s="230" t="s">
        <v>308</v>
      </c>
    </row>
    <row r="398" s="2" customFormat="1" ht="24.15" customHeight="1">
      <c r="A398" s="39"/>
      <c r="B398" s="40"/>
      <c r="C398" s="219" t="s">
        <v>309</v>
      </c>
      <c r="D398" s="219" t="s">
        <v>148</v>
      </c>
      <c r="E398" s="220" t="s">
        <v>1223</v>
      </c>
      <c r="F398" s="221" t="s">
        <v>1224</v>
      </c>
      <c r="G398" s="222" t="s">
        <v>151</v>
      </c>
      <c r="H398" s="223">
        <v>170</v>
      </c>
      <c r="I398" s="224"/>
      <c r="J398" s="225">
        <f>ROUND(I398*H398,2)</f>
        <v>0</v>
      </c>
      <c r="K398" s="221" t="s">
        <v>1</v>
      </c>
      <c r="L398" s="45"/>
      <c r="M398" s="226" t="s">
        <v>1</v>
      </c>
      <c r="N398" s="227" t="s">
        <v>39</v>
      </c>
      <c r="O398" s="92"/>
      <c r="P398" s="228">
        <f>O398*H398</f>
        <v>0</v>
      </c>
      <c r="Q398" s="228">
        <v>0</v>
      </c>
      <c r="R398" s="228">
        <f>Q398*H398</f>
        <v>0</v>
      </c>
      <c r="S398" s="228">
        <v>0</v>
      </c>
      <c r="T398" s="229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30" t="s">
        <v>190</v>
      </c>
      <c r="AT398" s="230" t="s">
        <v>148</v>
      </c>
      <c r="AU398" s="230" t="s">
        <v>84</v>
      </c>
      <c r="AY398" s="18" t="s">
        <v>146</v>
      </c>
      <c r="BE398" s="231">
        <f>IF(N398="základní",J398,0)</f>
        <v>0</v>
      </c>
      <c r="BF398" s="231">
        <f>IF(N398="snížená",J398,0)</f>
        <v>0</v>
      </c>
      <c r="BG398" s="231">
        <f>IF(N398="zákl. přenesená",J398,0)</f>
        <v>0</v>
      </c>
      <c r="BH398" s="231">
        <f>IF(N398="sníž. přenesená",J398,0)</f>
        <v>0</v>
      </c>
      <c r="BI398" s="231">
        <f>IF(N398="nulová",J398,0)</f>
        <v>0</v>
      </c>
      <c r="BJ398" s="18" t="s">
        <v>82</v>
      </c>
      <c r="BK398" s="231">
        <f>ROUND(I398*H398,2)</f>
        <v>0</v>
      </c>
      <c r="BL398" s="18" t="s">
        <v>190</v>
      </c>
      <c r="BM398" s="230" t="s">
        <v>312</v>
      </c>
    </row>
    <row r="399" s="13" customFormat="1">
      <c r="A399" s="13"/>
      <c r="B399" s="232"/>
      <c r="C399" s="233"/>
      <c r="D399" s="234" t="s">
        <v>156</v>
      </c>
      <c r="E399" s="235" t="s">
        <v>1</v>
      </c>
      <c r="F399" s="236" t="s">
        <v>1225</v>
      </c>
      <c r="G399" s="233"/>
      <c r="H399" s="235" t="s">
        <v>1</v>
      </c>
      <c r="I399" s="237"/>
      <c r="J399" s="233"/>
      <c r="K399" s="233"/>
      <c r="L399" s="238"/>
      <c r="M399" s="239"/>
      <c r="N399" s="240"/>
      <c r="O399" s="240"/>
      <c r="P399" s="240"/>
      <c r="Q399" s="240"/>
      <c r="R399" s="240"/>
      <c r="S399" s="240"/>
      <c r="T399" s="241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2" t="s">
        <v>156</v>
      </c>
      <c r="AU399" s="242" t="s">
        <v>84</v>
      </c>
      <c r="AV399" s="13" t="s">
        <v>82</v>
      </c>
      <c r="AW399" s="13" t="s">
        <v>30</v>
      </c>
      <c r="AX399" s="13" t="s">
        <v>74</v>
      </c>
      <c r="AY399" s="242" t="s">
        <v>146</v>
      </c>
    </row>
    <row r="400" s="14" customFormat="1">
      <c r="A400" s="14"/>
      <c r="B400" s="243"/>
      <c r="C400" s="244"/>
      <c r="D400" s="234" t="s">
        <v>156</v>
      </c>
      <c r="E400" s="245" t="s">
        <v>1</v>
      </c>
      <c r="F400" s="246" t="s">
        <v>1226</v>
      </c>
      <c r="G400" s="244"/>
      <c r="H400" s="247">
        <v>170</v>
      </c>
      <c r="I400" s="248"/>
      <c r="J400" s="244"/>
      <c r="K400" s="244"/>
      <c r="L400" s="249"/>
      <c r="M400" s="250"/>
      <c r="N400" s="251"/>
      <c r="O400" s="251"/>
      <c r="P400" s="251"/>
      <c r="Q400" s="251"/>
      <c r="R400" s="251"/>
      <c r="S400" s="251"/>
      <c r="T400" s="252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3" t="s">
        <v>156</v>
      </c>
      <c r="AU400" s="253" t="s">
        <v>84</v>
      </c>
      <c r="AV400" s="14" t="s">
        <v>84</v>
      </c>
      <c r="AW400" s="14" t="s">
        <v>30</v>
      </c>
      <c r="AX400" s="14" t="s">
        <v>74</v>
      </c>
      <c r="AY400" s="253" t="s">
        <v>146</v>
      </c>
    </row>
    <row r="401" s="15" customFormat="1">
      <c r="A401" s="15"/>
      <c r="B401" s="254"/>
      <c r="C401" s="255"/>
      <c r="D401" s="234" t="s">
        <v>156</v>
      </c>
      <c r="E401" s="256" t="s">
        <v>1</v>
      </c>
      <c r="F401" s="257" t="s">
        <v>160</v>
      </c>
      <c r="G401" s="255"/>
      <c r="H401" s="258">
        <v>170</v>
      </c>
      <c r="I401" s="259"/>
      <c r="J401" s="255"/>
      <c r="K401" s="255"/>
      <c r="L401" s="260"/>
      <c r="M401" s="261"/>
      <c r="N401" s="262"/>
      <c r="O401" s="262"/>
      <c r="P401" s="262"/>
      <c r="Q401" s="262"/>
      <c r="R401" s="262"/>
      <c r="S401" s="262"/>
      <c r="T401" s="263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64" t="s">
        <v>156</v>
      </c>
      <c r="AU401" s="264" t="s">
        <v>84</v>
      </c>
      <c r="AV401" s="15" t="s">
        <v>152</v>
      </c>
      <c r="AW401" s="15" t="s">
        <v>30</v>
      </c>
      <c r="AX401" s="15" t="s">
        <v>82</v>
      </c>
      <c r="AY401" s="264" t="s">
        <v>146</v>
      </c>
    </row>
    <row r="402" s="2" customFormat="1" ht="24.15" customHeight="1">
      <c r="A402" s="39"/>
      <c r="B402" s="40"/>
      <c r="C402" s="265" t="s">
        <v>239</v>
      </c>
      <c r="D402" s="265" t="s">
        <v>201</v>
      </c>
      <c r="E402" s="266" t="s">
        <v>1227</v>
      </c>
      <c r="F402" s="267" t="s">
        <v>1228</v>
      </c>
      <c r="G402" s="268" t="s">
        <v>151</v>
      </c>
      <c r="H402" s="269">
        <v>178.5</v>
      </c>
      <c r="I402" s="270"/>
      <c r="J402" s="271">
        <f>ROUND(I402*H402,2)</f>
        <v>0</v>
      </c>
      <c r="K402" s="267" t="s">
        <v>1</v>
      </c>
      <c r="L402" s="272"/>
      <c r="M402" s="273" t="s">
        <v>1</v>
      </c>
      <c r="N402" s="274" t="s">
        <v>39</v>
      </c>
      <c r="O402" s="92"/>
      <c r="P402" s="228">
        <f>O402*H402</f>
        <v>0</v>
      </c>
      <c r="Q402" s="228">
        <v>0</v>
      </c>
      <c r="R402" s="228">
        <f>Q402*H402</f>
        <v>0</v>
      </c>
      <c r="S402" s="228">
        <v>0</v>
      </c>
      <c r="T402" s="229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30" t="s">
        <v>234</v>
      </c>
      <c r="AT402" s="230" t="s">
        <v>201</v>
      </c>
      <c r="AU402" s="230" t="s">
        <v>84</v>
      </c>
      <c r="AY402" s="18" t="s">
        <v>146</v>
      </c>
      <c r="BE402" s="231">
        <f>IF(N402="základní",J402,0)</f>
        <v>0</v>
      </c>
      <c r="BF402" s="231">
        <f>IF(N402="snížená",J402,0)</f>
        <v>0</v>
      </c>
      <c r="BG402" s="231">
        <f>IF(N402="zákl. přenesená",J402,0)</f>
        <v>0</v>
      </c>
      <c r="BH402" s="231">
        <f>IF(N402="sníž. přenesená",J402,0)</f>
        <v>0</v>
      </c>
      <c r="BI402" s="231">
        <f>IF(N402="nulová",J402,0)</f>
        <v>0</v>
      </c>
      <c r="BJ402" s="18" t="s">
        <v>82</v>
      </c>
      <c r="BK402" s="231">
        <f>ROUND(I402*H402,2)</f>
        <v>0</v>
      </c>
      <c r="BL402" s="18" t="s">
        <v>190</v>
      </c>
      <c r="BM402" s="230" t="s">
        <v>315</v>
      </c>
    </row>
    <row r="403" s="13" customFormat="1">
      <c r="A403" s="13"/>
      <c r="B403" s="232"/>
      <c r="C403" s="233"/>
      <c r="D403" s="234" t="s">
        <v>156</v>
      </c>
      <c r="E403" s="235" t="s">
        <v>1</v>
      </c>
      <c r="F403" s="236" t="s">
        <v>1229</v>
      </c>
      <c r="G403" s="233"/>
      <c r="H403" s="235" t="s">
        <v>1</v>
      </c>
      <c r="I403" s="237"/>
      <c r="J403" s="233"/>
      <c r="K403" s="233"/>
      <c r="L403" s="238"/>
      <c r="M403" s="239"/>
      <c r="N403" s="240"/>
      <c r="O403" s="240"/>
      <c r="P403" s="240"/>
      <c r="Q403" s="240"/>
      <c r="R403" s="240"/>
      <c r="S403" s="240"/>
      <c r="T403" s="241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2" t="s">
        <v>156</v>
      </c>
      <c r="AU403" s="242" t="s">
        <v>84</v>
      </c>
      <c r="AV403" s="13" t="s">
        <v>82</v>
      </c>
      <c r="AW403" s="13" t="s">
        <v>30</v>
      </c>
      <c r="AX403" s="13" t="s">
        <v>74</v>
      </c>
      <c r="AY403" s="242" t="s">
        <v>146</v>
      </c>
    </row>
    <row r="404" s="14" customFormat="1">
      <c r="A404" s="14"/>
      <c r="B404" s="243"/>
      <c r="C404" s="244"/>
      <c r="D404" s="234" t="s">
        <v>156</v>
      </c>
      <c r="E404" s="245" t="s">
        <v>1</v>
      </c>
      <c r="F404" s="246" t="s">
        <v>1230</v>
      </c>
      <c r="G404" s="244"/>
      <c r="H404" s="247">
        <v>178.5</v>
      </c>
      <c r="I404" s="248"/>
      <c r="J404" s="244"/>
      <c r="K404" s="244"/>
      <c r="L404" s="249"/>
      <c r="M404" s="250"/>
      <c r="N404" s="251"/>
      <c r="O404" s="251"/>
      <c r="P404" s="251"/>
      <c r="Q404" s="251"/>
      <c r="R404" s="251"/>
      <c r="S404" s="251"/>
      <c r="T404" s="252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3" t="s">
        <v>156</v>
      </c>
      <c r="AU404" s="253" t="s">
        <v>84</v>
      </c>
      <c r="AV404" s="14" t="s">
        <v>84</v>
      </c>
      <c r="AW404" s="14" t="s">
        <v>30</v>
      </c>
      <c r="AX404" s="14" t="s">
        <v>74</v>
      </c>
      <c r="AY404" s="253" t="s">
        <v>146</v>
      </c>
    </row>
    <row r="405" s="15" customFormat="1">
      <c r="A405" s="15"/>
      <c r="B405" s="254"/>
      <c r="C405" s="255"/>
      <c r="D405" s="234" t="s">
        <v>156</v>
      </c>
      <c r="E405" s="256" t="s">
        <v>1</v>
      </c>
      <c r="F405" s="257" t="s">
        <v>160</v>
      </c>
      <c r="G405" s="255"/>
      <c r="H405" s="258">
        <v>178.5</v>
      </c>
      <c r="I405" s="259"/>
      <c r="J405" s="255"/>
      <c r="K405" s="255"/>
      <c r="L405" s="260"/>
      <c r="M405" s="261"/>
      <c r="N405" s="262"/>
      <c r="O405" s="262"/>
      <c r="P405" s="262"/>
      <c r="Q405" s="262"/>
      <c r="R405" s="262"/>
      <c r="S405" s="262"/>
      <c r="T405" s="263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64" t="s">
        <v>156</v>
      </c>
      <c r="AU405" s="264" t="s">
        <v>84</v>
      </c>
      <c r="AV405" s="15" t="s">
        <v>152</v>
      </c>
      <c r="AW405" s="15" t="s">
        <v>30</v>
      </c>
      <c r="AX405" s="15" t="s">
        <v>82</v>
      </c>
      <c r="AY405" s="264" t="s">
        <v>146</v>
      </c>
    </row>
    <row r="406" s="2" customFormat="1" ht="55.5" customHeight="1">
      <c r="A406" s="39"/>
      <c r="B406" s="40"/>
      <c r="C406" s="219" t="s">
        <v>316</v>
      </c>
      <c r="D406" s="219" t="s">
        <v>148</v>
      </c>
      <c r="E406" s="220" t="s">
        <v>1231</v>
      </c>
      <c r="F406" s="221" t="s">
        <v>1232</v>
      </c>
      <c r="G406" s="222" t="s">
        <v>307</v>
      </c>
      <c r="H406" s="223">
        <v>1</v>
      </c>
      <c r="I406" s="224"/>
      <c r="J406" s="225">
        <f>ROUND(I406*H406,2)</f>
        <v>0</v>
      </c>
      <c r="K406" s="221" t="s">
        <v>1</v>
      </c>
      <c r="L406" s="45"/>
      <c r="M406" s="226" t="s">
        <v>1</v>
      </c>
      <c r="N406" s="227" t="s">
        <v>39</v>
      </c>
      <c r="O406" s="92"/>
      <c r="P406" s="228">
        <f>O406*H406</f>
        <v>0</v>
      </c>
      <c r="Q406" s="228">
        <v>0</v>
      </c>
      <c r="R406" s="228">
        <f>Q406*H406</f>
        <v>0</v>
      </c>
      <c r="S406" s="228">
        <v>0</v>
      </c>
      <c r="T406" s="229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30" t="s">
        <v>190</v>
      </c>
      <c r="AT406" s="230" t="s">
        <v>148</v>
      </c>
      <c r="AU406" s="230" t="s">
        <v>84</v>
      </c>
      <c r="AY406" s="18" t="s">
        <v>146</v>
      </c>
      <c r="BE406" s="231">
        <f>IF(N406="základní",J406,0)</f>
        <v>0</v>
      </c>
      <c r="BF406" s="231">
        <f>IF(N406="snížená",J406,0)</f>
        <v>0</v>
      </c>
      <c r="BG406" s="231">
        <f>IF(N406="zákl. přenesená",J406,0)</f>
        <v>0</v>
      </c>
      <c r="BH406" s="231">
        <f>IF(N406="sníž. přenesená",J406,0)</f>
        <v>0</v>
      </c>
      <c r="BI406" s="231">
        <f>IF(N406="nulová",J406,0)</f>
        <v>0</v>
      </c>
      <c r="BJ406" s="18" t="s">
        <v>82</v>
      </c>
      <c r="BK406" s="231">
        <f>ROUND(I406*H406,2)</f>
        <v>0</v>
      </c>
      <c r="BL406" s="18" t="s">
        <v>190</v>
      </c>
      <c r="BM406" s="230" t="s">
        <v>319</v>
      </c>
    </row>
    <row r="407" s="13" customFormat="1">
      <c r="A407" s="13"/>
      <c r="B407" s="232"/>
      <c r="C407" s="233"/>
      <c r="D407" s="234" t="s">
        <v>156</v>
      </c>
      <c r="E407" s="235" t="s">
        <v>1</v>
      </c>
      <c r="F407" s="236" t="s">
        <v>1233</v>
      </c>
      <c r="G407" s="233"/>
      <c r="H407" s="235" t="s">
        <v>1</v>
      </c>
      <c r="I407" s="237"/>
      <c r="J407" s="233"/>
      <c r="K407" s="233"/>
      <c r="L407" s="238"/>
      <c r="M407" s="239"/>
      <c r="N407" s="240"/>
      <c r="O407" s="240"/>
      <c r="P407" s="240"/>
      <c r="Q407" s="240"/>
      <c r="R407" s="240"/>
      <c r="S407" s="240"/>
      <c r="T407" s="241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2" t="s">
        <v>156</v>
      </c>
      <c r="AU407" s="242" t="s">
        <v>84</v>
      </c>
      <c r="AV407" s="13" t="s">
        <v>82</v>
      </c>
      <c r="AW407" s="13" t="s">
        <v>30</v>
      </c>
      <c r="AX407" s="13" t="s">
        <v>74</v>
      </c>
      <c r="AY407" s="242" t="s">
        <v>146</v>
      </c>
    </row>
    <row r="408" s="13" customFormat="1">
      <c r="A408" s="13"/>
      <c r="B408" s="232"/>
      <c r="C408" s="233"/>
      <c r="D408" s="234" t="s">
        <v>156</v>
      </c>
      <c r="E408" s="235" t="s">
        <v>1</v>
      </c>
      <c r="F408" s="236" t="s">
        <v>1234</v>
      </c>
      <c r="G408" s="233"/>
      <c r="H408" s="235" t="s">
        <v>1</v>
      </c>
      <c r="I408" s="237"/>
      <c r="J408" s="233"/>
      <c r="K408" s="233"/>
      <c r="L408" s="238"/>
      <c r="M408" s="239"/>
      <c r="N408" s="240"/>
      <c r="O408" s="240"/>
      <c r="P408" s="240"/>
      <c r="Q408" s="240"/>
      <c r="R408" s="240"/>
      <c r="S408" s="240"/>
      <c r="T408" s="241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2" t="s">
        <v>156</v>
      </c>
      <c r="AU408" s="242" t="s">
        <v>84</v>
      </c>
      <c r="AV408" s="13" t="s">
        <v>82</v>
      </c>
      <c r="AW408" s="13" t="s">
        <v>30</v>
      </c>
      <c r="AX408" s="13" t="s">
        <v>74</v>
      </c>
      <c r="AY408" s="242" t="s">
        <v>146</v>
      </c>
    </row>
    <row r="409" s="14" customFormat="1">
      <c r="A409" s="14"/>
      <c r="B409" s="243"/>
      <c r="C409" s="244"/>
      <c r="D409" s="234" t="s">
        <v>156</v>
      </c>
      <c r="E409" s="245" t="s">
        <v>1</v>
      </c>
      <c r="F409" s="246" t="s">
        <v>1235</v>
      </c>
      <c r="G409" s="244"/>
      <c r="H409" s="247">
        <v>1</v>
      </c>
      <c r="I409" s="248"/>
      <c r="J409" s="244"/>
      <c r="K409" s="244"/>
      <c r="L409" s="249"/>
      <c r="M409" s="250"/>
      <c r="N409" s="251"/>
      <c r="O409" s="251"/>
      <c r="P409" s="251"/>
      <c r="Q409" s="251"/>
      <c r="R409" s="251"/>
      <c r="S409" s="251"/>
      <c r="T409" s="252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3" t="s">
        <v>156</v>
      </c>
      <c r="AU409" s="253" t="s">
        <v>84</v>
      </c>
      <c r="AV409" s="14" t="s">
        <v>84</v>
      </c>
      <c r="AW409" s="14" t="s">
        <v>30</v>
      </c>
      <c r="AX409" s="14" t="s">
        <v>74</v>
      </c>
      <c r="AY409" s="253" t="s">
        <v>146</v>
      </c>
    </row>
    <row r="410" s="15" customFormat="1">
      <c r="A410" s="15"/>
      <c r="B410" s="254"/>
      <c r="C410" s="255"/>
      <c r="D410" s="234" t="s">
        <v>156</v>
      </c>
      <c r="E410" s="256" t="s">
        <v>1</v>
      </c>
      <c r="F410" s="257" t="s">
        <v>160</v>
      </c>
      <c r="G410" s="255"/>
      <c r="H410" s="258">
        <v>1</v>
      </c>
      <c r="I410" s="259"/>
      <c r="J410" s="255"/>
      <c r="K410" s="255"/>
      <c r="L410" s="260"/>
      <c r="M410" s="261"/>
      <c r="N410" s="262"/>
      <c r="O410" s="262"/>
      <c r="P410" s="262"/>
      <c r="Q410" s="262"/>
      <c r="R410" s="262"/>
      <c r="S410" s="262"/>
      <c r="T410" s="263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64" t="s">
        <v>156</v>
      </c>
      <c r="AU410" s="264" t="s">
        <v>84</v>
      </c>
      <c r="AV410" s="15" t="s">
        <v>152</v>
      </c>
      <c r="AW410" s="15" t="s">
        <v>30</v>
      </c>
      <c r="AX410" s="15" t="s">
        <v>82</v>
      </c>
      <c r="AY410" s="264" t="s">
        <v>146</v>
      </c>
    </row>
    <row r="411" s="2" customFormat="1" ht="55.5" customHeight="1">
      <c r="A411" s="39"/>
      <c r="B411" s="40"/>
      <c r="C411" s="219" t="s">
        <v>243</v>
      </c>
      <c r="D411" s="219" t="s">
        <v>148</v>
      </c>
      <c r="E411" s="220" t="s">
        <v>1236</v>
      </c>
      <c r="F411" s="221" t="s">
        <v>1237</v>
      </c>
      <c r="G411" s="222" t="s">
        <v>307</v>
      </c>
      <c r="H411" s="223">
        <v>1</v>
      </c>
      <c r="I411" s="224"/>
      <c r="J411" s="225">
        <f>ROUND(I411*H411,2)</f>
        <v>0</v>
      </c>
      <c r="K411" s="221" t="s">
        <v>1</v>
      </c>
      <c r="L411" s="45"/>
      <c r="M411" s="226" t="s">
        <v>1</v>
      </c>
      <c r="N411" s="227" t="s">
        <v>39</v>
      </c>
      <c r="O411" s="92"/>
      <c r="P411" s="228">
        <f>O411*H411</f>
        <v>0</v>
      </c>
      <c r="Q411" s="228">
        <v>0</v>
      </c>
      <c r="R411" s="228">
        <f>Q411*H411</f>
        <v>0</v>
      </c>
      <c r="S411" s="228">
        <v>0</v>
      </c>
      <c r="T411" s="229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30" t="s">
        <v>190</v>
      </c>
      <c r="AT411" s="230" t="s">
        <v>148</v>
      </c>
      <c r="AU411" s="230" t="s">
        <v>84</v>
      </c>
      <c r="AY411" s="18" t="s">
        <v>146</v>
      </c>
      <c r="BE411" s="231">
        <f>IF(N411="základní",J411,0)</f>
        <v>0</v>
      </c>
      <c r="BF411" s="231">
        <f>IF(N411="snížená",J411,0)</f>
        <v>0</v>
      </c>
      <c r="BG411" s="231">
        <f>IF(N411="zákl. přenesená",J411,0)</f>
        <v>0</v>
      </c>
      <c r="BH411" s="231">
        <f>IF(N411="sníž. přenesená",J411,0)</f>
        <v>0</v>
      </c>
      <c r="BI411" s="231">
        <f>IF(N411="nulová",J411,0)</f>
        <v>0</v>
      </c>
      <c r="BJ411" s="18" t="s">
        <v>82</v>
      </c>
      <c r="BK411" s="231">
        <f>ROUND(I411*H411,2)</f>
        <v>0</v>
      </c>
      <c r="BL411" s="18" t="s">
        <v>190</v>
      </c>
      <c r="BM411" s="230" t="s">
        <v>322</v>
      </c>
    </row>
    <row r="412" s="13" customFormat="1">
      <c r="A412" s="13"/>
      <c r="B412" s="232"/>
      <c r="C412" s="233"/>
      <c r="D412" s="234" t="s">
        <v>156</v>
      </c>
      <c r="E412" s="235" t="s">
        <v>1</v>
      </c>
      <c r="F412" s="236" t="s">
        <v>1233</v>
      </c>
      <c r="G412" s="233"/>
      <c r="H412" s="235" t="s">
        <v>1</v>
      </c>
      <c r="I412" s="237"/>
      <c r="J412" s="233"/>
      <c r="K412" s="233"/>
      <c r="L412" s="238"/>
      <c r="M412" s="239"/>
      <c r="N412" s="240"/>
      <c r="O412" s="240"/>
      <c r="P412" s="240"/>
      <c r="Q412" s="240"/>
      <c r="R412" s="240"/>
      <c r="S412" s="240"/>
      <c r="T412" s="241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2" t="s">
        <v>156</v>
      </c>
      <c r="AU412" s="242" t="s">
        <v>84</v>
      </c>
      <c r="AV412" s="13" t="s">
        <v>82</v>
      </c>
      <c r="AW412" s="13" t="s">
        <v>30</v>
      </c>
      <c r="AX412" s="13" t="s">
        <v>74</v>
      </c>
      <c r="AY412" s="242" t="s">
        <v>146</v>
      </c>
    </row>
    <row r="413" s="13" customFormat="1">
      <c r="A413" s="13"/>
      <c r="B413" s="232"/>
      <c r="C413" s="233"/>
      <c r="D413" s="234" t="s">
        <v>156</v>
      </c>
      <c r="E413" s="235" t="s">
        <v>1</v>
      </c>
      <c r="F413" s="236" t="s">
        <v>1234</v>
      </c>
      <c r="G413" s="233"/>
      <c r="H413" s="235" t="s">
        <v>1</v>
      </c>
      <c r="I413" s="237"/>
      <c r="J413" s="233"/>
      <c r="K413" s="233"/>
      <c r="L413" s="238"/>
      <c r="M413" s="239"/>
      <c r="N413" s="240"/>
      <c r="O413" s="240"/>
      <c r="P413" s="240"/>
      <c r="Q413" s="240"/>
      <c r="R413" s="240"/>
      <c r="S413" s="240"/>
      <c r="T413" s="241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2" t="s">
        <v>156</v>
      </c>
      <c r="AU413" s="242" t="s">
        <v>84</v>
      </c>
      <c r="AV413" s="13" t="s">
        <v>82</v>
      </c>
      <c r="AW413" s="13" t="s">
        <v>30</v>
      </c>
      <c r="AX413" s="13" t="s">
        <v>74</v>
      </c>
      <c r="AY413" s="242" t="s">
        <v>146</v>
      </c>
    </row>
    <row r="414" s="14" customFormat="1">
      <c r="A414" s="14"/>
      <c r="B414" s="243"/>
      <c r="C414" s="244"/>
      <c r="D414" s="234" t="s">
        <v>156</v>
      </c>
      <c r="E414" s="245" t="s">
        <v>1</v>
      </c>
      <c r="F414" s="246" t="s">
        <v>1238</v>
      </c>
      <c r="G414" s="244"/>
      <c r="H414" s="247">
        <v>1</v>
      </c>
      <c r="I414" s="248"/>
      <c r="J414" s="244"/>
      <c r="K414" s="244"/>
      <c r="L414" s="249"/>
      <c r="M414" s="250"/>
      <c r="N414" s="251"/>
      <c r="O414" s="251"/>
      <c r="P414" s="251"/>
      <c r="Q414" s="251"/>
      <c r="R414" s="251"/>
      <c r="S414" s="251"/>
      <c r="T414" s="252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3" t="s">
        <v>156</v>
      </c>
      <c r="AU414" s="253" t="s">
        <v>84</v>
      </c>
      <c r="AV414" s="14" t="s">
        <v>84</v>
      </c>
      <c r="AW414" s="14" t="s">
        <v>30</v>
      </c>
      <c r="AX414" s="14" t="s">
        <v>74</v>
      </c>
      <c r="AY414" s="253" t="s">
        <v>146</v>
      </c>
    </row>
    <row r="415" s="15" customFormat="1">
      <c r="A415" s="15"/>
      <c r="B415" s="254"/>
      <c r="C415" s="255"/>
      <c r="D415" s="234" t="s">
        <v>156</v>
      </c>
      <c r="E415" s="256" t="s">
        <v>1</v>
      </c>
      <c r="F415" s="257" t="s">
        <v>160</v>
      </c>
      <c r="G415" s="255"/>
      <c r="H415" s="258">
        <v>1</v>
      </c>
      <c r="I415" s="259"/>
      <c r="J415" s="255"/>
      <c r="K415" s="255"/>
      <c r="L415" s="260"/>
      <c r="M415" s="261"/>
      <c r="N415" s="262"/>
      <c r="O415" s="262"/>
      <c r="P415" s="262"/>
      <c r="Q415" s="262"/>
      <c r="R415" s="262"/>
      <c r="S415" s="262"/>
      <c r="T415" s="263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64" t="s">
        <v>156</v>
      </c>
      <c r="AU415" s="264" t="s">
        <v>84</v>
      </c>
      <c r="AV415" s="15" t="s">
        <v>152</v>
      </c>
      <c r="AW415" s="15" t="s">
        <v>30</v>
      </c>
      <c r="AX415" s="15" t="s">
        <v>82</v>
      </c>
      <c r="AY415" s="264" t="s">
        <v>146</v>
      </c>
    </row>
    <row r="416" s="2" customFormat="1" ht="55.5" customHeight="1">
      <c r="A416" s="39"/>
      <c r="B416" s="40"/>
      <c r="C416" s="219" t="s">
        <v>323</v>
      </c>
      <c r="D416" s="219" t="s">
        <v>148</v>
      </c>
      <c r="E416" s="220" t="s">
        <v>1239</v>
      </c>
      <c r="F416" s="221" t="s">
        <v>1240</v>
      </c>
      <c r="G416" s="222" t="s">
        <v>307</v>
      </c>
      <c r="H416" s="223">
        <v>1</v>
      </c>
      <c r="I416" s="224"/>
      <c r="J416" s="225">
        <f>ROUND(I416*H416,2)</f>
        <v>0</v>
      </c>
      <c r="K416" s="221" t="s">
        <v>1</v>
      </c>
      <c r="L416" s="45"/>
      <c r="M416" s="226" t="s">
        <v>1</v>
      </c>
      <c r="N416" s="227" t="s">
        <v>39</v>
      </c>
      <c r="O416" s="92"/>
      <c r="P416" s="228">
        <f>O416*H416</f>
        <v>0</v>
      </c>
      <c r="Q416" s="228">
        <v>0</v>
      </c>
      <c r="R416" s="228">
        <f>Q416*H416</f>
        <v>0</v>
      </c>
      <c r="S416" s="228">
        <v>0</v>
      </c>
      <c r="T416" s="229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30" t="s">
        <v>190</v>
      </c>
      <c r="AT416" s="230" t="s">
        <v>148</v>
      </c>
      <c r="AU416" s="230" t="s">
        <v>84</v>
      </c>
      <c r="AY416" s="18" t="s">
        <v>146</v>
      </c>
      <c r="BE416" s="231">
        <f>IF(N416="základní",J416,0)</f>
        <v>0</v>
      </c>
      <c r="BF416" s="231">
        <f>IF(N416="snížená",J416,0)</f>
        <v>0</v>
      </c>
      <c r="BG416" s="231">
        <f>IF(N416="zákl. přenesená",J416,0)</f>
        <v>0</v>
      </c>
      <c r="BH416" s="231">
        <f>IF(N416="sníž. přenesená",J416,0)</f>
        <v>0</v>
      </c>
      <c r="BI416" s="231">
        <f>IF(N416="nulová",J416,0)</f>
        <v>0</v>
      </c>
      <c r="BJ416" s="18" t="s">
        <v>82</v>
      </c>
      <c r="BK416" s="231">
        <f>ROUND(I416*H416,2)</f>
        <v>0</v>
      </c>
      <c r="BL416" s="18" t="s">
        <v>190</v>
      </c>
      <c r="BM416" s="230" t="s">
        <v>326</v>
      </c>
    </row>
    <row r="417" s="13" customFormat="1">
      <c r="A417" s="13"/>
      <c r="B417" s="232"/>
      <c r="C417" s="233"/>
      <c r="D417" s="234" t="s">
        <v>156</v>
      </c>
      <c r="E417" s="235" t="s">
        <v>1</v>
      </c>
      <c r="F417" s="236" t="s">
        <v>1233</v>
      </c>
      <c r="G417" s="233"/>
      <c r="H417" s="235" t="s">
        <v>1</v>
      </c>
      <c r="I417" s="237"/>
      <c r="J417" s="233"/>
      <c r="K417" s="233"/>
      <c r="L417" s="238"/>
      <c r="M417" s="239"/>
      <c r="N417" s="240"/>
      <c r="O417" s="240"/>
      <c r="P417" s="240"/>
      <c r="Q417" s="240"/>
      <c r="R417" s="240"/>
      <c r="S417" s="240"/>
      <c r="T417" s="241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2" t="s">
        <v>156</v>
      </c>
      <c r="AU417" s="242" t="s">
        <v>84</v>
      </c>
      <c r="AV417" s="13" t="s">
        <v>82</v>
      </c>
      <c r="AW417" s="13" t="s">
        <v>30</v>
      </c>
      <c r="AX417" s="13" t="s">
        <v>74</v>
      </c>
      <c r="AY417" s="242" t="s">
        <v>146</v>
      </c>
    </row>
    <row r="418" s="13" customFormat="1">
      <c r="A418" s="13"/>
      <c r="B418" s="232"/>
      <c r="C418" s="233"/>
      <c r="D418" s="234" t="s">
        <v>156</v>
      </c>
      <c r="E418" s="235" t="s">
        <v>1</v>
      </c>
      <c r="F418" s="236" t="s">
        <v>1234</v>
      </c>
      <c r="G418" s="233"/>
      <c r="H418" s="235" t="s">
        <v>1</v>
      </c>
      <c r="I418" s="237"/>
      <c r="J418" s="233"/>
      <c r="K418" s="233"/>
      <c r="L418" s="238"/>
      <c r="M418" s="239"/>
      <c r="N418" s="240"/>
      <c r="O418" s="240"/>
      <c r="P418" s="240"/>
      <c r="Q418" s="240"/>
      <c r="R418" s="240"/>
      <c r="S418" s="240"/>
      <c r="T418" s="241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2" t="s">
        <v>156</v>
      </c>
      <c r="AU418" s="242" t="s">
        <v>84</v>
      </c>
      <c r="AV418" s="13" t="s">
        <v>82</v>
      </c>
      <c r="AW418" s="13" t="s">
        <v>30</v>
      </c>
      <c r="AX418" s="13" t="s">
        <v>74</v>
      </c>
      <c r="AY418" s="242" t="s">
        <v>146</v>
      </c>
    </row>
    <row r="419" s="14" customFormat="1">
      <c r="A419" s="14"/>
      <c r="B419" s="243"/>
      <c r="C419" s="244"/>
      <c r="D419" s="234" t="s">
        <v>156</v>
      </c>
      <c r="E419" s="245" t="s">
        <v>1</v>
      </c>
      <c r="F419" s="246" t="s">
        <v>1241</v>
      </c>
      <c r="G419" s="244"/>
      <c r="H419" s="247">
        <v>1</v>
      </c>
      <c r="I419" s="248"/>
      <c r="J419" s="244"/>
      <c r="K419" s="244"/>
      <c r="L419" s="249"/>
      <c r="M419" s="250"/>
      <c r="N419" s="251"/>
      <c r="O419" s="251"/>
      <c r="P419" s="251"/>
      <c r="Q419" s="251"/>
      <c r="R419" s="251"/>
      <c r="S419" s="251"/>
      <c r="T419" s="252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3" t="s">
        <v>156</v>
      </c>
      <c r="AU419" s="253" t="s">
        <v>84</v>
      </c>
      <c r="AV419" s="14" t="s">
        <v>84</v>
      </c>
      <c r="AW419" s="14" t="s">
        <v>30</v>
      </c>
      <c r="AX419" s="14" t="s">
        <v>74</v>
      </c>
      <c r="AY419" s="253" t="s">
        <v>146</v>
      </c>
    </row>
    <row r="420" s="15" customFormat="1">
      <c r="A420" s="15"/>
      <c r="B420" s="254"/>
      <c r="C420" s="255"/>
      <c r="D420" s="234" t="s">
        <v>156</v>
      </c>
      <c r="E420" s="256" t="s">
        <v>1</v>
      </c>
      <c r="F420" s="257" t="s">
        <v>160</v>
      </c>
      <c r="G420" s="255"/>
      <c r="H420" s="258">
        <v>1</v>
      </c>
      <c r="I420" s="259"/>
      <c r="J420" s="255"/>
      <c r="K420" s="255"/>
      <c r="L420" s="260"/>
      <c r="M420" s="261"/>
      <c r="N420" s="262"/>
      <c r="O420" s="262"/>
      <c r="P420" s="262"/>
      <c r="Q420" s="262"/>
      <c r="R420" s="262"/>
      <c r="S420" s="262"/>
      <c r="T420" s="263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64" t="s">
        <v>156</v>
      </c>
      <c r="AU420" s="264" t="s">
        <v>84</v>
      </c>
      <c r="AV420" s="15" t="s">
        <v>152</v>
      </c>
      <c r="AW420" s="15" t="s">
        <v>30</v>
      </c>
      <c r="AX420" s="15" t="s">
        <v>82</v>
      </c>
      <c r="AY420" s="264" t="s">
        <v>146</v>
      </c>
    </row>
    <row r="421" s="2" customFormat="1" ht="55.5" customHeight="1">
      <c r="A421" s="39"/>
      <c r="B421" s="40"/>
      <c r="C421" s="219" t="s">
        <v>247</v>
      </c>
      <c r="D421" s="219" t="s">
        <v>148</v>
      </c>
      <c r="E421" s="220" t="s">
        <v>1242</v>
      </c>
      <c r="F421" s="221" t="s">
        <v>1243</v>
      </c>
      <c r="G421" s="222" t="s">
        <v>307</v>
      </c>
      <c r="H421" s="223">
        <v>1</v>
      </c>
      <c r="I421" s="224"/>
      <c r="J421" s="225">
        <f>ROUND(I421*H421,2)</f>
        <v>0</v>
      </c>
      <c r="K421" s="221" t="s">
        <v>1</v>
      </c>
      <c r="L421" s="45"/>
      <c r="M421" s="226" t="s">
        <v>1</v>
      </c>
      <c r="N421" s="227" t="s">
        <v>39</v>
      </c>
      <c r="O421" s="92"/>
      <c r="P421" s="228">
        <f>O421*H421</f>
        <v>0</v>
      </c>
      <c r="Q421" s="228">
        <v>0</v>
      </c>
      <c r="R421" s="228">
        <f>Q421*H421</f>
        <v>0</v>
      </c>
      <c r="S421" s="228">
        <v>0</v>
      </c>
      <c r="T421" s="229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30" t="s">
        <v>190</v>
      </c>
      <c r="AT421" s="230" t="s">
        <v>148</v>
      </c>
      <c r="AU421" s="230" t="s">
        <v>84</v>
      </c>
      <c r="AY421" s="18" t="s">
        <v>146</v>
      </c>
      <c r="BE421" s="231">
        <f>IF(N421="základní",J421,0)</f>
        <v>0</v>
      </c>
      <c r="BF421" s="231">
        <f>IF(N421="snížená",J421,0)</f>
        <v>0</v>
      </c>
      <c r="BG421" s="231">
        <f>IF(N421="zákl. přenesená",J421,0)</f>
        <v>0</v>
      </c>
      <c r="BH421" s="231">
        <f>IF(N421="sníž. přenesená",J421,0)</f>
        <v>0</v>
      </c>
      <c r="BI421" s="231">
        <f>IF(N421="nulová",J421,0)</f>
        <v>0</v>
      </c>
      <c r="BJ421" s="18" t="s">
        <v>82</v>
      </c>
      <c r="BK421" s="231">
        <f>ROUND(I421*H421,2)</f>
        <v>0</v>
      </c>
      <c r="BL421" s="18" t="s">
        <v>190</v>
      </c>
      <c r="BM421" s="230" t="s">
        <v>329</v>
      </c>
    </row>
    <row r="422" s="13" customFormat="1">
      <c r="A422" s="13"/>
      <c r="B422" s="232"/>
      <c r="C422" s="233"/>
      <c r="D422" s="234" t="s">
        <v>156</v>
      </c>
      <c r="E422" s="235" t="s">
        <v>1</v>
      </c>
      <c r="F422" s="236" t="s">
        <v>1233</v>
      </c>
      <c r="G422" s="233"/>
      <c r="H422" s="235" t="s">
        <v>1</v>
      </c>
      <c r="I422" s="237"/>
      <c r="J422" s="233"/>
      <c r="K422" s="233"/>
      <c r="L422" s="238"/>
      <c r="M422" s="239"/>
      <c r="N422" s="240"/>
      <c r="O422" s="240"/>
      <c r="P422" s="240"/>
      <c r="Q422" s="240"/>
      <c r="R422" s="240"/>
      <c r="S422" s="240"/>
      <c r="T422" s="241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2" t="s">
        <v>156</v>
      </c>
      <c r="AU422" s="242" t="s">
        <v>84</v>
      </c>
      <c r="AV422" s="13" t="s">
        <v>82</v>
      </c>
      <c r="AW422" s="13" t="s">
        <v>30</v>
      </c>
      <c r="AX422" s="13" t="s">
        <v>74</v>
      </c>
      <c r="AY422" s="242" t="s">
        <v>146</v>
      </c>
    </row>
    <row r="423" s="13" customFormat="1">
      <c r="A423" s="13"/>
      <c r="B423" s="232"/>
      <c r="C423" s="233"/>
      <c r="D423" s="234" t="s">
        <v>156</v>
      </c>
      <c r="E423" s="235" t="s">
        <v>1</v>
      </c>
      <c r="F423" s="236" t="s">
        <v>1234</v>
      </c>
      <c r="G423" s="233"/>
      <c r="H423" s="235" t="s">
        <v>1</v>
      </c>
      <c r="I423" s="237"/>
      <c r="J423" s="233"/>
      <c r="K423" s="233"/>
      <c r="L423" s="238"/>
      <c r="M423" s="239"/>
      <c r="N423" s="240"/>
      <c r="O423" s="240"/>
      <c r="P423" s="240"/>
      <c r="Q423" s="240"/>
      <c r="R423" s="240"/>
      <c r="S423" s="240"/>
      <c r="T423" s="241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2" t="s">
        <v>156</v>
      </c>
      <c r="AU423" s="242" t="s">
        <v>84</v>
      </c>
      <c r="AV423" s="13" t="s">
        <v>82</v>
      </c>
      <c r="AW423" s="13" t="s">
        <v>30</v>
      </c>
      <c r="AX423" s="13" t="s">
        <v>74</v>
      </c>
      <c r="AY423" s="242" t="s">
        <v>146</v>
      </c>
    </row>
    <row r="424" s="14" customFormat="1">
      <c r="A424" s="14"/>
      <c r="B424" s="243"/>
      <c r="C424" s="244"/>
      <c r="D424" s="234" t="s">
        <v>156</v>
      </c>
      <c r="E424" s="245" t="s">
        <v>1</v>
      </c>
      <c r="F424" s="246" t="s">
        <v>1244</v>
      </c>
      <c r="G424" s="244"/>
      <c r="H424" s="247">
        <v>1</v>
      </c>
      <c r="I424" s="248"/>
      <c r="J424" s="244"/>
      <c r="K424" s="244"/>
      <c r="L424" s="249"/>
      <c r="M424" s="250"/>
      <c r="N424" s="251"/>
      <c r="O424" s="251"/>
      <c r="P424" s="251"/>
      <c r="Q424" s="251"/>
      <c r="R424" s="251"/>
      <c r="S424" s="251"/>
      <c r="T424" s="252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3" t="s">
        <v>156</v>
      </c>
      <c r="AU424" s="253" t="s">
        <v>84</v>
      </c>
      <c r="AV424" s="14" t="s">
        <v>84</v>
      </c>
      <c r="AW424" s="14" t="s">
        <v>30</v>
      </c>
      <c r="AX424" s="14" t="s">
        <v>74</v>
      </c>
      <c r="AY424" s="253" t="s">
        <v>146</v>
      </c>
    </row>
    <row r="425" s="15" customFormat="1">
      <c r="A425" s="15"/>
      <c r="B425" s="254"/>
      <c r="C425" s="255"/>
      <c r="D425" s="234" t="s">
        <v>156</v>
      </c>
      <c r="E425" s="256" t="s">
        <v>1</v>
      </c>
      <c r="F425" s="257" t="s">
        <v>160</v>
      </c>
      <c r="G425" s="255"/>
      <c r="H425" s="258">
        <v>1</v>
      </c>
      <c r="I425" s="259"/>
      <c r="J425" s="255"/>
      <c r="K425" s="255"/>
      <c r="L425" s="260"/>
      <c r="M425" s="261"/>
      <c r="N425" s="262"/>
      <c r="O425" s="262"/>
      <c r="P425" s="262"/>
      <c r="Q425" s="262"/>
      <c r="R425" s="262"/>
      <c r="S425" s="262"/>
      <c r="T425" s="263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64" t="s">
        <v>156</v>
      </c>
      <c r="AU425" s="264" t="s">
        <v>84</v>
      </c>
      <c r="AV425" s="15" t="s">
        <v>152</v>
      </c>
      <c r="AW425" s="15" t="s">
        <v>30</v>
      </c>
      <c r="AX425" s="15" t="s">
        <v>82</v>
      </c>
      <c r="AY425" s="264" t="s">
        <v>146</v>
      </c>
    </row>
    <row r="426" s="2" customFormat="1" ht="55.5" customHeight="1">
      <c r="A426" s="39"/>
      <c r="B426" s="40"/>
      <c r="C426" s="219" t="s">
        <v>330</v>
      </c>
      <c r="D426" s="219" t="s">
        <v>148</v>
      </c>
      <c r="E426" s="220" t="s">
        <v>1245</v>
      </c>
      <c r="F426" s="221" t="s">
        <v>1246</v>
      </c>
      <c r="G426" s="222" t="s">
        <v>307</v>
      </c>
      <c r="H426" s="223">
        <v>1</v>
      </c>
      <c r="I426" s="224"/>
      <c r="J426" s="225">
        <f>ROUND(I426*H426,2)</f>
        <v>0</v>
      </c>
      <c r="K426" s="221" t="s">
        <v>1</v>
      </c>
      <c r="L426" s="45"/>
      <c r="M426" s="226" t="s">
        <v>1</v>
      </c>
      <c r="N426" s="227" t="s">
        <v>39</v>
      </c>
      <c r="O426" s="92"/>
      <c r="P426" s="228">
        <f>O426*H426</f>
        <v>0</v>
      </c>
      <c r="Q426" s="228">
        <v>0</v>
      </c>
      <c r="R426" s="228">
        <f>Q426*H426</f>
        <v>0</v>
      </c>
      <c r="S426" s="228">
        <v>0</v>
      </c>
      <c r="T426" s="229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30" t="s">
        <v>190</v>
      </c>
      <c r="AT426" s="230" t="s">
        <v>148</v>
      </c>
      <c r="AU426" s="230" t="s">
        <v>84</v>
      </c>
      <c r="AY426" s="18" t="s">
        <v>146</v>
      </c>
      <c r="BE426" s="231">
        <f>IF(N426="základní",J426,0)</f>
        <v>0</v>
      </c>
      <c r="BF426" s="231">
        <f>IF(N426="snížená",J426,0)</f>
        <v>0</v>
      </c>
      <c r="BG426" s="231">
        <f>IF(N426="zákl. přenesená",J426,0)</f>
        <v>0</v>
      </c>
      <c r="BH426" s="231">
        <f>IF(N426="sníž. přenesená",J426,0)</f>
        <v>0</v>
      </c>
      <c r="BI426" s="231">
        <f>IF(N426="nulová",J426,0)</f>
        <v>0</v>
      </c>
      <c r="BJ426" s="18" t="s">
        <v>82</v>
      </c>
      <c r="BK426" s="231">
        <f>ROUND(I426*H426,2)</f>
        <v>0</v>
      </c>
      <c r="BL426" s="18" t="s">
        <v>190</v>
      </c>
      <c r="BM426" s="230" t="s">
        <v>333</v>
      </c>
    </row>
    <row r="427" s="13" customFormat="1">
      <c r="A427" s="13"/>
      <c r="B427" s="232"/>
      <c r="C427" s="233"/>
      <c r="D427" s="234" t="s">
        <v>156</v>
      </c>
      <c r="E427" s="235" t="s">
        <v>1</v>
      </c>
      <c r="F427" s="236" t="s">
        <v>1233</v>
      </c>
      <c r="G427" s="233"/>
      <c r="H427" s="235" t="s">
        <v>1</v>
      </c>
      <c r="I427" s="237"/>
      <c r="J427" s="233"/>
      <c r="K427" s="233"/>
      <c r="L427" s="238"/>
      <c r="M427" s="239"/>
      <c r="N427" s="240"/>
      <c r="O427" s="240"/>
      <c r="P427" s="240"/>
      <c r="Q427" s="240"/>
      <c r="R427" s="240"/>
      <c r="S427" s="240"/>
      <c r="T427" s="241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2" t="s">
        <v>156</v>
      </c>
      <c r="AU427" s="242" t="s">
        <v>84</v>
      </c>
      <c r="AV427" s="13" t="s">
        <v>82</v>
      </c>
      <c r="AW427" s="13" t="s">
        <v>30</v>
      </c>
      <c r="AX427" s="13" t="s">
        <v>74</v>
      </c>
      <c r="AY427" s="242" t="s">
        <v>146</v>
      </c>
    </row>
    <row r="428" s="13" customFormat="1">
      <c r="A428" s="13"/>
      <c r="B428" s="232"/>
      <c r="C428" s="233"/>
      <c r="D428" s="234" t="s">
        <v>156</v>
      </c>
      <c r="E428" s="235" t="s">
        <v>1</v>
      </c>
      <c r="F428" s="236" t="s">
        <v>1234</v>
      </c>
      <c r="G428" s="233"/>
      <c r="H428" s="235" t="s">
        <v>1</v>
      </c>
      <c r="I428" s="237"/>
      <c r="J428" s="233"/>
      <c r="K428" s="233"/>
      <c r="L428" s="238"/>
      <c r="M428" s="239"/>
      <c r="N428" s="240"/>
      <c r="O428" s="240"/>
      <c r="P428" s="240"/>
      <c r="Q428" s="240"/>
      <c r="R428" s="240"/>
      <c r="S428" s="240"/>
      <c r="T428" s="241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2" t="s">
        <v>156</v>
      </c>
      <c r="AU428" s="242" t="s">
        <v>84</v>
      </c>
      <c r="AV428" s="13" t="s">
        <v>82</v>
      </c>
      <c r="AW428" s="13" t="s">
        <v>30</v>
      </c>
      <c r="AX428" s="13" t="s">
        <v>74</v>
      </c>
      <c r="AY428" s="242" t="s">
        <v>146</v>
      </c>
    </row>
    <row r="429" s="14" customFormat="1">
      <c r="A429" s="14"/>
      <c r="B429" s="243"/>
      <c r="C429" s="244"/>
      <c r="D429" s="234" t="s">
        <v>156</v>
      </c>
      <c r="E429" s="245" t="s">
        <v>1</v>
      </c>
      <c r="F429" s="246" t="s">
        <v>1247</v>
      </c>
      <c r="G429" s="244"/>
      <c r="H429" s="247">
        <v>1</v>
      </c>
      <c r="I429" s="248"/>
      <c r="J429" s="244"/>
      <c r="K429" s="244"/>
      <c r="L429" s="249"/>
      <c r="M429" s="250"/>
      <c r="N429" s="251"/>
      <c r="O429" s="251"/>
      <c r="P429" s="251"/>
      <c r="Q429" s="251"/>
      <c r="R429" s="251"/>
      <c r="S429" s="251"/>
      <c r="T429" s="252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3" t="s">
        <v>156</v>
      </c>
      <c r="AU429" s="253" t="s">
        <v>84</v>
      </c>
      <c r="AV429" s="14" t="s">
        <v>84</v>
      </c>
      <c r="AW429" s="14" t="s">
        <v>30</v>
      </c>
      <c r="AX429" s="14" t="s">
        <v>74</v>
      </c>
      <c r="AY429" s="253" t="s">
        <v>146</v>
      </c>
    </row>
    <row r="430" s="15" customFormat="1">
      <c r="A430" s="15"/>
      <c r="B430" s="254"/>
      <c r="C430" s="255"/>
      <c r="D430" s="234" t="s">
        <v>156</v>
      </c>
      <c r="E430" s="256" t="s">
        <v>1</v>
      </c>
      <c r="F430" s="257" t="s">
        <v>160</v>
      </c>
      <c r="G430" s="255"/>
      <c r="H430" s="258">
        <v>1</v>
      </c>
      <c r="I430" s="259"/>
      <c r="J430" s="255"/>
      <c r="K430" s="255"/>
      <c r="L430" s="260"/>
      <c r="M430" s="261"/>
      <c r="N430" s="262"/>
      <c r="O430" s="262"/>
      <c r="P430" s="262"/>
      <c r="Q430" s="262"/>
      <c r="R430" s="262"/>
      <c r="S430" s="262"/>
      <c r="T430" s="263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64" t="s">
        <v>156</v>
      </c>
      <c r="AU430" s="264" t="s">
        <v>84</v>
      </c>
      <c r="AV430" s="15" t="s">
        <v>152</v>
      </c>
      <c r="AW430" s="15" t="s">
        <v>30</v>
      </c>
      <c r="AX430" s="15" t="s">
        <v>82</v>
      </c>
      <c r="AY430" s="264" t="s">
        <v>146</v>
      </c>
    </row>
    <row r="431" s="2" customFormat="1" ht="55.5" customHeight="1">
      <c r="A431" s="39"/>
      <c r="B431" s="40"/>
      <c r="C431" s="219" t="s">
        <v>250</v>
      </c>
      <c r="D431" s="219" t="s">
        <v>148</v>
      </c>
      <c r="E431" s="220" t="s">
        <v>1248</v>
      </c>
      <c r="F431" s="221" t="s">
        <v>1249</v>
      </c>
      <c r="G431" s="222" t="s">
        <v>307</v>
      </c>
      <c r="H431" s="223">
        <v>2</v>
      </c>
      <c r="I431" s="224"/>
      <c r="J431" s="225">
        <f>ROUND(I431*H431,2)</f>
        <v>0</v>
      </c>
      <c r="K431" s="221" t="s">
        <v>1</v>
      </c>
      <c r="L431" s="45"/>
      <c r="M431" s="226" t="s">
        <v>1</v>
      </c>
      <c r="N431" s="227" t="s">
        <v>39</v>
      </c>
      <c r="O431" s="92"/>
      <c r="P431" s="228">
        <f>O431*H431</f>
        <v>0</v>
      </c>
      <c r="Q431" s="228">
        <v>0</v>
      </c>
      <c r="R431" s="228">
        <f>Q431*H431</f>
        <v>0</v>
      </c>
      <c r="S431" s="228">
        <v>0</v>
      </c>
      <c r="T431" s="229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30" t="s">
        <v>190</v>
      </c>
      <c r="AT431" s="230" t="s">
        <v>148</v>
      </c>
      <c r="AU431" s="230" t="s">
        <v>84</v>
      </c>
      <c r="AY431" s="18" t="s">
        <v>146</v>
      </c>
      <c r="BE431" s="231">
        <f>IF(N431="základní",J431,0)</f>
        <v>0</v>
      </c>
      <c r="BF431" s="231">
        <f>IF(N431="snížená",J431,0)</f>
        <v>0</v>
      </c>
      <c r="BG431" s="231">
        <f>IF(N431="zákl. přenesená",J431,0)</f>
        <v>0</v>
      </c>
      <c r="BH431" s="231">
        <f>IF(N431="sníž. přenesená",J431,0)</f>
        <v>0</v>
      </c>
      <c r="BI431" s="231">
        <f>IF(N431="nulová",J431,0)</f>
        <v>0</v>
      </c>
      <c r="BJ431" s="18" t="s">
        <v>82</v>
      </c>
      <c r="BK431" s="231">
        <f>ROUND(I431*H431,2)</f>
        <v>0</v>
      </c>
      <c r="BL431" s="18" t="s">
        <v>190</v>
      </c>
      <c r="BM431" s="230" t="s">
        <v>336</v>
      </c>
    </row>
    <row r="432" s="13" customFormat="1">
      <c r="A432" s="13"/>
      <c r="B432" s="232"/>
      <c r="C432" s="233"/>
      <c r="D432" s="234" t="s">
        <v>156</v>
      </c>
      <c r="E432" s="235" t="s">
        <v>1</v>
      </c>
      <c r="F432" s="236" t="s">
        <v>1233</v>
      </c>
      <c r="G432" s="233"/>
      <c r="H432" s="235" t="s">
        <v>1</v>
      </c>
      <c r="I432" s="237"/>
      <c r="J432" s="233"/>
      <c r="K432" s="233"/>
      <c r="L432" s="238"/>
      <c r="M432" s="239"/>
      <c r="N432" s="240"/>
      <c r="O432" s="240"/>
      <c r="P432" s="240"/>
      <c r="Q432" s="240"/>
      <c r="R432" s="240"/>
      <c r="S432" s="240"/>
      <c r="T432" s="241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2" t="s">
        <v>156</v>
      </c>
      <c r="AU432" s="242" t="s">
        <v>84</v>
      </c>
      <c r="AV432" s="13" t="s">
        <v>82</v>
      </c>
      <c r="AW432" s="13" t="s">
        <v>30</v>
      </c>
      <c r="AX432" s="13" t="s">
        <v>74</v>
      </c>
      <c r="AY432" s="242" t="s">
        <v>146</v>
      </c>
    </row>
    <row r="433" s="13" customFormat="1">
      <c r="A433" s="13"/>
      <c r="B433" s="232"/>
      <c r="C433" s="233"/>
      <c r="D433" s="234" t="s">
        <v>156</v>
      </c>
      <c r="E433" s="235" t="s">
        <v>1</v>
      </c>
      <c r="F433" s="236" t="s">
        <v>1234</v>
      </c>
      <c r="G433" s="233"/>
      <c r="H433" s="235" t="s">
        <v>1</v>
      </c>
      <c r="I433" s="237"/>
      <c r="J433" s="233"/>
      <c r="K433" s="233"/>
      <c r="L433" s="238"/>
      <c r="M433" s="239"/>
      <c r="N433" s="240"/>
      <c r="O433" s="240"/>
      <c r="P433" s="240"/>
      <c r="Q433" s="240"/>
      <c r="R433" s="240"/>
      <c r="S433" s="240"/>
      <c r="T433" s="241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2" t="s">
        <v>156</v>
      </c>
      <c r="AU433" s="242" t="s">
        <v>84</v>
      </c>
      <c r="AV433" s="13" t="s">
        <v>82</v>
      </c>
      <c r="AW433" s="13" t="s">
        <v>30</v>
      </c>
      <c r="AX433" s="13" t="s">
        <v>74</v>
      </c>
      <c r="AY433" s="242" t="s">
        <v>146</v>
      </c>
    </row>
    <row r="434" s="14" customFormat="1">
      <c r="A434" s="14"/>
      <c r="B434" s="243"/>
      <c r="C434" s="244"/>
      <c r="D434" s="234" t="s">
        <v>156</v>
      </c>
      <c r="E434" s="245" t="s">
        <v>1</v>
      </c>
      <c r="F434" s="246" t="s">
        <v>1250</v>
      </c>
      <c r="G434" s="244"/>
      <c r="H434" s="247">
        <v>1</v>
      </c>
      <c r="I434" s="248"/>
      <c r="J434" s="244"/>
      <c r="K434" s="244"/>
      <c r="L434" s="249"/>
      <c r="M434" s="250"/>
      <c r="N434" s="251"/>
      <c r="O434" s="251"/>
      <c r="P434" s="251"/>
      <c r="Q434" s="251"/>
      <c r="R434" s="251"/>
      <c r="S434" s="251"/>
      <c r="T434" s="252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3" t="s">
        <v>156</v>
      </c>
      <c r="AU434" s="253" t="s">
        <v>84</v>
      </c>
      <c r="AV434" s="14" t="s">
        <v>84</v>
      </c>
      <c r="AW434" s="14" t="s">
        <v>30</v>
      </c>
      <c r="AX434" s="14" t="s">
        <v>74</v>
      </c>
      <c r="AY434" s="253" t="s">
        <v>146</v>
      </c>
    </row>
    <row r="435" s="14" customFormat="1">
      <c r="A435" s="14"/>
      <c r="B435" s="243"/>
      <c r="C435" s="244"/>
      <c r="D435" s="234" t="s">
        <v>156</v>
      </c>
      <c r="E435" s="245" t="s">
        <v>1</v>
      </c>
      <c r="F435" s="246" t="s">
        <v>1251</v>
      </c>
      <c r="G435" s="244"/>
      <c r="H435" s="247">
        <v>1</v>
      </c>
      <c r="I435" s="248"/>
      <c r="J435" s="244"/>
      <c r="K435" s="244"/>
      <c r="L435" s="249"/>
      <c r="M435" s="250"/>
      <c r="N435" s="251"/>
      <c r="O435" s="251"/>
      <c r="P435" s="251"/>
      <c r="Q435" s="251"/>
      <c r="R435" s="251"/>
      <c r="S435" s="251"/>
      <c r="T435" s="252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3" t="s">
        <v>156</v>
      </c>
      <c r="AU435" s="253" t="s">
        <v>84</v>
      </c>
      <c r="AV435" s="14" t="s">
        <v>84</v>
      </c>
      <c r="AW435" s="14" t="s">
        <v>30</v>
      </c>
      <c r="AX435" s="14" t="s">
        <v>74</v>
      </c>
      <c r="AY435" s="253" t="s">
        <v>146</v>
      </c>
    </row>
    <row r="436" s="15" customFormat="1">
      <c r="A436" s="15"/>
      <c r="B436" s="254"/>
      <c r="C436" s="255"/>
      <c r="D436" s="234" t="s">
        <v>156</v>
      </c>
      <c r="E436" s="256" t="s">
        <v>1</v>
      </c>
      <c r="F436" s="257" t="s">
        <v>160</v>
      </c>
      <c r="G436" s="255"/>
      <c r="H436" s="258">
        <v>2</v>
      </c>
      <c r="I436" s="259"/>
      <c r="J436" s="255"/>
      <c r="K436" s="255"/>
      <c r="L436" s="260"/>
      <c r="M436" s="261"/>
      <c r="N436" s="262"/>
      <c r="O436" s="262"/>
      <c r="P436" s="262"/>
      <c r="Q436" s="262"/>
      <c r="R436" s="262"/>
      <c r="S436" s="262"/>
      <c r="T436" s="263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64" t="s">
        <v>156</v>
      </c>
      <c r="AU436" s="264" t="s">
        <v>84</v>
      </c>
      <c r="AV436" s="15" t="s">
        <v>152</v>
      </c>
      <c r="AW436" s="15" t="s">
        <v>30</v>
      </c>
      <c r="AX436" s="15" t="s">
        <v>82</v>
      </c>
      <c r="AY436" s="264" t="s">
        <v>146</v>
      </c>
    </row>
    <row r="437" s="2" customFormat="1" ht="55.5" customHeight="1">
      <c r="A437" s="39"/>
      <c r="B437" s="40"/>
      <c r="C437" s="219" t="s">
        <v>337</v>
      </c>
      <c r="D437" s="219" t="s">
        <v>148</v>
      </c>
      <c r="E437" s="220" t="s">
        <v>1252</v>
      </c>
      <c r="F437" s="221" t="s">
        <v>1253</v>
      </c>
      <c r="G437" s="222" t="s">
        <v>307</v>
      </c>
      <c r="H437" s="223">
        <v>4</v>
      </c>
      <c r="I437" s="224"/>
      <c r="J437" s="225">
        <f>ROUND(I437*H437,2)</f>
        <v>0</v>
      </c>
      <c r="K437" s="221" t="s">
        <v>1</v>
      </c>
      <c r="L437" s="45"/>
      <c r="M437" s="226" t="s">
        <v>1</v>
      </c>
      <c r="N437" s="227" t="s">
        <v>39</v>
      </c>
      <c r="O437" s="92"/>
      <c r="P437" s="228">
        <f>O437*H437</f>
        <v>0</v>
      </c>
      <c r="Q437" s="228">
        <v>0</v>
      </c>
      <c r="R437" s="228">
        <f>Q437*H437</f>
        <v>0</v>
      </c>
      <c r="S437" s="228">
        <v>0</v>
      </c>
      <c r="T437" s="229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30" t="s">
        <v>190</v>
      </c>
      <c r="AT437" s="230" t="s">
        <v>148</v>
      </c>
      <c r="AU437" s="230" t="s">
        <v>84</v>
      </c>
      <c r="AY437" s="18" t="s">
        <v>146</v>
      </c>
      <c r="BE437" s="231">
        <f>IF(N437="základní",J437,0)</f>
        <v>0</v>
      </c>
      <c r="BF437" s="231">
        <f>IF(N437="snížená",J437,0)</f>
        <v>0</v>
      </c>
      <c r="BG437" s="231">
        <f>IF(N437="zákl. přenesená",J437,0)</f>
        <v>0</v>
      </c>
      <c r="BH437" s="231">
        <f>IF(N437="sníž. přenesená",J437,0)</f>
        <v>0</v>
      </c>
      <c r="BI437" s="231">
        <f>IF(N437="nulová",J437,0)</f>
        <v>0</v>
      </c>
      <c r="BJ437" s="18" t="s">
        <v>82</v>
      </c>
      <c r="BK437" s="231">
        <f>ROUND(I437*H437,2)</f>
        <v>0</v>
      </c>
      <c r="BL437" s="18" t="s">
        <v>190</v>
      </c>
      <c r="BM437" s="230" t="s">
        <v>340</v>
      </c>
    </row>
    <row r="438" s="13" customFormat="1">
      <c r="A438" s="13"/>
      <c r="B438" s="232"/>
      <c r="C438" s="233"/>
      <c r="D438" s="234" t="s">
        <v>156</v>
      </c>
      <c r="E438" s="235" t="s">
        <v>1</v>
      </c>
      <c r="F438" s="236" t="s">
        <v>1233</v>
      </c>
      <c r="G438" s="233"/>
      <c r="H438" s="235" t="s">
        <v>1</v>
      </c>
      <c r="I438" s="237"/>
      <c r="J438" s="233"/>
      <c r="K438" s="233"/>
      <c r="L438" s="238"/>
      <c r="M438" s="239"/>
      <c r="N438" s="240"/>
      <c r="O438" s="240"/>
      <c r="P438" s="240"/>
      <c r="Q438" s="240"/>
      <c r="R438" s="240"/>
      <c r="S438" s="240"/>
      <c r="T438" s="241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2" t="s">
        <v>156</v>
      </c>
      <c r="AU438" s="242" t="s">
        <v>84</v>
      </c>
      <c r="AV438" s="13" t="s">
        <v>82</v>
      </c>
      <c r="AW438" s="13" t="s">
        <v>30</v>
      </c>
      <c r="AX438" s="13" t="s">
        <v>74</v>
      </c>
      <c r="AY438" s="242" t="s">
        <v>146</v>
      </c>
    </row>
    <row r="439" s="13" customFormat="1">
      <c r="A439" s="13"/>
      <c r="B439" s="232"/>
      <c r="C439" s="233"/>
      <c r="D439" s="234" t="s">
        <v>156</v>
      </c>
      <c r="E439" s="235" t="s">
        <v>1</v>
      </c>
      <c r="F439" s="236" t="s">
        <v>1234</v>
      </c>
      <c r="G439" s="233"/>
      <c r="H439" s="235" t="s">
        <v>1</v>
      </c>
      <c r="I439" s="237"/>
      <c r="J439" s="233"/>
      <c r="K439" s="233"/>
      <c r="L439" s="238"/>
      <c r="M439" s="239"/>
      <c r="N439" s="240"/>
      <c r="O439" s="240"/>
      <c r="P439" s="240"/>
      <c r="Q439" s="240"/>
      <c r="R439" s="240"/>
      <c r="S439" s="240"/>
      <c r="T439" s="241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2" t="s">
        <v>156</v>
      </c>
      <c r="AU439" s="242" t="s">
        <v>84</v>
      </c>
      <c r="AV439" s="13" t="s">
        <v>82</v>
      </c>
      <c r="AW439" s="13" t="s">
        <v>30</v>
      </c>
      <c r="AX439" s="13" t="s">
        <v>74</v>
      </c>
      <c r="AY439" s="242" t="s">
        <v>146</v>
      </c>
    </row>
    <row r="440" s="14" customFormat="1">
      <c r="A440" s="14"/>
      <c r="B440" s="243"/>
      <c r="C440" s="244"/>
      <c r="D440" s="234" t="s">
        <v>156</v>
      </c>
      <c r="E440" s="245" t="s">
        <v>1</v>
      </c>
      <c r="F440" s="246" t="s">
        <v>1254</v>
      </c>
      <c r="G440" s="244"/>
      <c r="H440" s="247">
        <v>4</v>
      </c>
      <c r="I440" s="248"/>
      <c r="J440" s="244"/>
      <c r="K440" s="244"/>
      <c r="L440" s="249"/>
      <c r="M440" s="250"/>
      <c r="N440" s="251"/>
      <c r="O440" s="251"/>
      <c r="P440" s="251"/>
      <c r="Q440" s="251"/>
      <c r="R440" s="251"/>
      <c r="S440" s="251"/>
      <c r="T440" s="252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3" t="s">
        <v>156</v>
      </c>
      <c r="AU440" s="253" t="s">
        <v>84</v>
      </c>
      <c r="AV440" s="14" t="s">
        <v>84</v>
      </c>
      <c r="AW440" s="14" t="s">
        <v>30</v>
      </c>
      <c r="AX440" s="14" t="s">
        <v>74</v>
      </c>
      <c r="AY440" s="253" t="s">
        <v>146</v>
      </c>
    </row>
    <row r="441" s="15" customFormat="1">
      <c r="A441" s="15"/>
      <c r="B441" s="254"/>
      <c r="C441" s="255"/>
      <c r="D441" s="234" t="s">
        <v>156</v>
      </c>
      <c r="E441" s="256" t="s">
        <v>1</v>
      </c>
      <c r="F441" s="257" t="s">
        <v>160</v>
      </c>
      <c r="G441" s="255"/>
      <c r="H441" s="258">
        <v>4</v>
      </c>
      <c r="I441" s="259"/>
      <c r="J441" s="255"/>
      <c r="K441" s="255"/>
      <c r="L441" s="260"/>
      <c r="M441" s="261"/>
      <c r="N441" s="262"/>
      <c r="O441" s="262"/>
      <c r="P441" s="262"/>
      <c r="Q441" s="262"/>
      <c r="R441" s="262"/>
      <c r="S441" s="262"/>
      <c r="T441" s="263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264" t="s">
        <v>156</v>
      </c>
      <c r="AU441" s="264" t="s">
        <v>84</v>
      </c>
      <c r="AV441" s="15" t="s">
        <v>152</v>
      </c>
      <c r="AW441" s="15" t="s">
        <v>30</v>
      </c>
      <c r="AX441" s="15" t="s">
        <v>82</v>
      </c>
      <c r="AY441" s="264" t="s">
        <v>146</v>
      </c>
    </row>
    <row r="442" s="2" customFormat="1" ht="55.5" customHeight="1">
      <c r="A442" s="39"/>
      <c r="B442" s="40"/>
      <c r="C442" s="219" t="s">
        <v>256</v>
      </c>
      <c r="D442" s="219" t="s">
        <v>148</v>
      </c>
      <c r="E442" s="220" t="s">
        <v>1255</v>
      </c>
      <c r="F442" s="221" t="s">
        <v>1256</v>
      </c>
      <c r="G442" s="222" t="s">
        <v>307</v>
      </c>
      <c r="H442" s="223">
        <v>1</v>
      </c>
      <c r="I442" s="224"/>
      <c r="J442" s="225">
        <f>ROUND(I442*H442,2)</f>
        <v>0</v>
      </c>
      <c r="K442" s="221" t="s">
        <v>1</v>
      </c>
      <c r="L442" s="45"/>
      <c r="M442" s="226" t="s">
        <v>1</v>
      </c>
      <c r="N442" s="227" t="s">
        <v>39</v>
      </c>
      <c r="O442" s="92"/>
      <c r="P442" s="228">
        <f>O442*H442</f>
        <v>0</v>
      </c>
      <c r="Q442" s="228">
        <v>0</v>
      </c>
      <c r="R442" s="228">
        <f>Q442*H442</f>
        <v>0</v>
      </c>
      <c r="S442" s="228">
        <v>0</v>
      </c>
      <c r="T442" s="229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30" t="s">
        <v>190</v>
      </c>
      <c r="AT442" s="230" t="s">
        <v>148</v>
      </c>
      <c r="AU442" s="230" t="s">
        <v>84</v>
      </c>
      <c r="AY442" s="18" t="s">
        <v>146</v>
      </c>
      <c r="BE442" s="231">
        <f>IF(N442="základní",J442,0)</f>
        <v>0</v>
      </c>
      <c r="BF442" s="231">
        <f>IF(N442="snížená",J442,0)</f>
        <v>0</v>
      </c>
      <c r="BG442" s="231">
        <f>IF(N442="zákl. přenesená",J442,0)</f>
        <v>0</v>
      </c>
      <c r="BH442" s="231">
        <f>IF(N442="sníž. přenesená",J442,0)</f>
        <v>0</v>
      </c>
      <c r="BI442" s="231">
        <f>IF(N442="nulová",J442,0)</f>
        <v>0</v>
      </c>
      <c r="BJ442" s="18" t="s">
        <v>82</v>
      </c>
      <c r="BK442" s="231">
        <f>ROUND(I442*H442,2)</f>
        <v>0</v>
      </c>
      <c r="BL442" s="18" t="s">
        <v>190</v>
      </c>
      <c r="BM442" s="230" t="s">
        <v>343</v>
      </c>
    </row>
    <row r="443" s="13" customFormat="1">
      <c r="A443" s="13"/>
      <c r="B443" s="232"/>
      <c r="C443" s="233"/>
      <c r="D443" s="234" t="s">
        <v>156</v>
      </c>
      <c r="E443" s="235" t="s">
        <v>1</v>
      </c>
      <c r="F443" s="236" t="s">
        <v>1233</v>
      </c>
      <c r="G443" s="233"/>
      <c r="H443" s="235" t="s">
        <v>1</v>
      </c>
      <c r="I443" s="237"/>
      <c r="J443" s="233"/>
      <c r="K443" s="233"/>
      <c r="L443" s="238"/>
      <c r="M443" s="239"/>
      <c r="N443" s="240"/>
      <c r="O443" s="240"/>
      <c r="P443" s="240"/>
      <c r="Q443" s="240"/>
      <c r="R443" s="240"/>
      <c r="S443" s="240"/>
      <c r="T443" s="241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2" t="s">
        <v>156</v>
      </c>
      <c r="AU443" s="242" t="s">
        <v>84</v>
      </c>
      <c r="AV443" s="13" t="s">
        <v>82</v>
      </c>
      <c r="AW443" s="13" t="s">
        <v>30</v>
      </c>
      <c r="AX443" s="13" t="s">
        <v>74</v>
      </c>
      <c r="AY443" s="242" t="s">
        <v>146</v>
      </c>
    </row>
    <row r="444" s="13" customFormat="1">
      <c r="A444" s="13"/>
      <c r="B444" s="232"/>
      <c r="C444" s="233"/>
      <c r="D444" s="234" t="s">
        <v>156</v>
      </c>
      <c r="E444" s="235" t="s">
        <v>1</v>
      </c>
      <c r="F444" s="236" t="s">
        <v>1234</v>
      </c>
      <c r="G444" s="233"/>
      <c r="H444" s="235" t="s">
        <v>1</v>
      </c>
      <c r="I444" s="237"/>
      <c r="J444" s="233"/>
      <c r="K444" s="233"/>
      <c r="L444" s="238"/>
      <c r="M444" s="239"/>
      <c r="N444" s="240"/>
      <c r="O444" s="240"/>
      <c r="P444" s="240"/>
      <c r="Q444" s="240"/>
      <c r="R444" s="240"/>
      <c r="S444" s="240"/>
      <c r="T444" s="241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2" t="s">
        <v>156</v>
      </c>
      <c r="AU444" s="242" t="s">
        <v>84</v>
      </c>
      <c r="AV444" s="13" t="s">
        <v>82</v>
      </c>
      <c r="AW444" s="13" t="s">
        <v>30</v>
      </c>
      <c r="AX444" s="13" t="s">
        <v>74</v>
      </c>
      <c r="AY444" s="242" t="s">
        <v>146</v>
      </c>
    </row>
    <row r="445" s="14" customFormat="1">
      <c r="A445" s="14"/>
      <c r="B445" s="243"/>
      <c r="C445" s="244"/>
      <c r="D445" s="234" t="s">
        <v>156</v>
      </c>
      <c r="E445" s="245" t="s">
        <v>1</v>
      </c>
      <c r="F445" s="246" t="s">
        <v>1257</v>
      </c>
      <c r="G445" s="244"/>
      <c r="H445" s="247">
        <v>1</v>
      </c>
      <c r="I445" s="248"/>
      <c r="J445" s="244"/>
      <c r="K445" s="244"/>
      <c r="L445" s="249"/>
      <c r="M445" s="250"/>
      <c r="N445" s="251"/>
      <c r="O445" s="251"/>
      <c r="P445" s="251"/>
      <c r="Q445" s="251"/>
      <c r="R445" s="251"/>
      <c r="S445" s="251"/>
      <c r="T445" s="252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3" t="s">
        <v>156</v>
      </c>
      <c r="AU445" s="253" t="s">
        <v>84</v>
      </c>
      <c r="AV445" s="14" t="s">
        <v>84</v>
      </c>
      <c r="AW445" s="14" t="s">
        <v>30</v>
      </c>
      <c r="AX445" s="14" t="s">
        <v>74</v>
      </c>
      <c r="AY445" s="253" t="s">
        <v>146</v>
      </c>
    </row>
    <row r="446" s="15" customFormat="1">
      <c r="A446" s="15"/>
      <c r="B446" s="254"/>
      <c r="C446" s="255"/>
      <c r="D446" s="234" t="s">
        <v>156</v>
      </c>
      <c r="E446" s="256" t="s">
        <v>1</v>
      </c>
      <c r="F446" s="257" t="s">
        <v>160</v>
      </c>
      <c r="G446" s="255"/>
      <c r="H446" s="258">
        <v>1</v>
      </c>
      <c r="I446" s="259"/>
      <c r="J446" s="255"/>
      <c r="K446" s="255"/>
      <c r="L446" s="260"/>
      <c r="M446" s="261"/>
      <c r="N446" s="262"/>
      <c r="O446" s="262"/>
      <c r="P446" s="262"/>
      <c r="Q446" s="262"/>
      <c r="R446" s="262"/>
      <c r="S446" s="262"/>
      <c r="T446" s="263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64" t="s">
        <v>156</v>
      </c>
      <c r="AU446" s="264" t="s">
        <v>84</v>
      </c>
      <c r="AV446" s="15" t="s">
        <v>152</v>
      </c>
      <c r="AW446" s="15" t="s">
        <v>30</v>
      </c>
      <c r="AX446" s="15" t="s">
        <v>82</v>
      </c>
      <c r="AY446" s="264" t="s">
        <v>146</v>
      </c>
    </row>
    <row r="447" s="2" customFormat="1" ht="55.5" customHeight="1">
      <c r="A447" s="39"/>
      <c r="B447" s="40"/>
      <c r="C447" s="219" t="s">
        <v>345</v>
      </c>
      <c r="D447" s="219" t="s">
        <v>148</v>
      </c>
      <c r="E447" s="220" t="s">
        <v>1258</v>
      </c>
      <c r="F447" s="221" t="s">
        <v>1259</v>
      </c>
      <c r="G447" s="222" t="s">
        <v>307</v>
      </c>
      <c r="H447" s="223">
        <v>1</v>
      </c>
      <c r="I447" s="224"/>
      <c r="J447" s="225">
        <f>ROUND(I447*H447,2)</f>
        <v>0</v>
      </c>
      <c r="K447" s="221" t="s">
        <v>1</v>
      </c>
      <c r="L447" s="45"/>
      <c r="M447" s="226" t="s">
        <v>1</v>
      </c>
      <c r="N447" s="227" t="s">
        <v>39</v>
      </c>
      <c r="O447" s="92"/>
      <c r="P447" s="228">
        <f>O447*H447</f>
        <v>0</v>
      </c>
      <c r="Q447" s="228">
        <v>0</v>
      </c>
      <c r="R447" s="228">
        <f>Q447*H447</f>
        <v>0</v>
      </c>
      <c r="S447" s="228">
        <v>0</v>
      </c>
      <c r="T447" s="229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30" t="s">
        <v>190</v>
      </c>
      <c r="AT447" s="230" t="s">
        <v>148</v>
      </c>
      <c r="AU447" s="230" t="s">
        <v>84</v>
      </c>
      <c r="AY447" s="18" t="s">
        <v>146</v>
      </c>
      <c r="BE447" s="231">
        <f>IF(N447="základní",J447,0)</f>
        <v>0</v>
      </c>
      <c r="BF447" s="231">
        <f>IF(N447="snížená",J447,0)</f>
        <v>0</v>
      </c>
      <c r="BG447" s="231">
        <f>IF(N447="zákl. přenesená",J447,0)</f>
        <v>0</v>
      </c>
      <c r="BH447" s="231">
        <f>IF(N447="sníž. přenesená",J447,0)</f>
        <v>0</v>
      </c>
      <c r="BI447" s="231">
        <f>IF(N447="nulová",J447,0)</f>
        <v>0</v>
      </c>
      <c r="BJ447" s="18" t="s">
        <v>82</v>
      </c>
      <c r="BK447" s="231">
        <f>ROUND(I447*H447,2)</f>
        <v>0</v>
      </c>
      <c r="BL447" s="18" t="s">
        <v>190</v>
      </c>
      <c r="BM447" s="230" t="s">
        <v>348</v>
      </c>
    </row>
    <row r="448" s="13" customFormat="1">
      <c r="A448" s="13"/>
      <c r="B448" s="232"/>
      <c r="C448" s="233"/>
      <c r="D448" s="234" t="s">
        <v>156</v>
      </c>
      <c r="E448" s="235" t="s">
        <v>1</v>
      </c>
      <c r="F448" s="236" t="s">
        <v>1233</v>
      </c>
      <c r="G448" s="233"/>
      <c r="H448" s="235" t="s">
        <v>1</v>
      </c>
      <c r="I448" s="237"/>
      <c r="J448" s="233"/>
      <c r="K448" s="233"/>
      <c r="L448" s="238"/>
      <c r="M448" s="239"/>
      <c r="N448" s="240"/>
      <c r="O448" s="240"/>
      <c r="P448" s="240"/>
      <c r="Q448" s="240"/>
      <c r="R448" s="240"/>
      <c r="S448" s="240"/>
      <c r="T448" s="241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2" t="s">
        <v>156</v>
      </c>
      <c r="AU448" s="242" t="s">
        <v>84</v>
      </c>
      <c r="AV448" s="13" t="s">
        <v>82</v>
      </c>
      <c r="AW448" s="13" t="s">
        <v>30</v>
      </c>
      <c r="AX448" s="13" t="s">
        <v>74</v>
      </c>
      <c r="AY448" s="242" t="s">
        <v>146</v>
      </c>
    </row>
    <row r="449" s="13" customFormat="1">
      <c r="A449" s="13"/>
      <c r="B449" s="232"/>
      <c r="C449" s="233"/>
      <c r="D449" s="234" t="s">
        <v>156</v>
      </c>
      <c r="E449" s="235" t="s">
        <v>1</v>
      </c>
      <c r="F449" s="236" t="s">
        <v>1234</v>
      </c>
      <c r="G449" s="233"/>
      <c r="H449" s="235" t="s">
        <v>1</v>
      </c>
      <c r="I449" s="237"/>
      <c r="J449" s="233"/>
      <c r="K449" s="233"/>
      <c r="L449" s="238"/>
      <c r="M449" s="239"/>
      <c r="N449" s="240"/>
      <c r="O449" s="240"/>
      <c r="P449" s="240"/>
      <c r="Q449" s="240"/>
      <c r="R449" s="240"/>
      <c r="S449" s="240"/>
      <c r="T449" s="241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2" t="s">
        <v>156</v>
      </c>
      <c r="AU449" s="242" t="s">
        <v>84</v>
      </c>
      <c r="AV449" s="13" t="s">
        <v>82</v>
      </c>
      <c r="AW449" s="13" t="s">
        <v>30</v>
      </c>
      <c r="AX449" s="13" t="s">
        <v>74</v>
      </c>
      <c r="AY449" s="242" t="s">
        <v>146</v>
      </c>
    </row>
    <row r="450" s="14" customFormat="1">
      <c r="A450" s="14"/>
      <c r="B450" s="243"/>
      <c r="C450" s="244"/>
      <c r="D450" s="234" t="s">
        <v>156</v>
      </c>
      <c r="E450" s="245" t="s">
        <v>1</v>
      </c>
      <c r="F450" s="246" t="s">
        <v>1260</v>
      </c>
      <c r="G450" s="244"/>
      <c r="H450" s="247">
        <v>1</v>
      </c>
      <c r="I450" s="248"/>
      <c r="J450" s="244"/>
      <c r="K450" s="244"/>
      <c r="L450" s="249"/>
      <c r="M450" s="250"/>
      <c r="N450" s="251"/>
      <c r="O450" s="251"/>
      <c r="P450" s="251"/>
      <c r="Q450" s="251"/>
      <c r="R450" s="251"/>
      <c r="S450" s="251"/>
      <c r="T450" s="252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3" t="s">
        <v>156</v>
      </c>
      <c r="AU450" s="253" t="s">
        <v>84</v>
      </c>
      <c r="AV450" s="14" t="s">
        <v>84</v>
      </c>
      <c r="AW450" s="14" t="s">
        <v>30</v>
      </c>
      <c r="AX450" s="14" t="s">
        <v>74</v>
      </c>
      <c r="AY450" s="253" t="s">
        <v>146</v>
      </c>
    </row>
    <row r="451" s="15" customFormat="1">
      <c r="A451" s="15"/>
      <c r="B451" s="254"/>
      <c r="C451" s="255"/>
      <c r="D451" s="234" t="s">
        <v>156</v>
      </c>
      <c r="E451" s="256" t="s">
        <v>1</v>
      </c>
      <c r="F451" s="257" t="s">
        <v>160</v>
      </c>
      <c r="G451" s="255"/>
      <c r="H451" s="258">
        <v>1</v>
      </c>
      <c r="I451" s="259"/>
      <c r="J451" s="255"/>
      <c r="K451" s="255"/>
      <c r="L451" s="260"/>
      <c r="M451" s="261"/>
      <c r="N451" s="262"/>
      <c r="O451" s="262"/>
      <c r="P451" s="262"/>
      <c r="Q451" s="262"/>
      <c r="R451" s="262"/>
      <c r="S451" s="262"/>
      <c r="T451" s="263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64" t="s">
        <v>156</v>
      </c>
      <c r="AU451" s="264" t="s">
        <v>84</v>
      </c>
      <c r="AV451" s="15" t="s">
        <v>152</v>
      </c>
      <c r="AW451" s="15" t="s">
        <v>30</v>
      </c>
      <c r="AX451" s="15" t="s">
        <v>82</v>
      </c>
      <c r="AY451" s="264" t="s">
        <v>146</v>
      </c>
    </row>
    <row r="452" s="2" customFormat="1" ht="55.5" customHeight="1">
      <c r="A452" s="39"/>
      <c r="B452" s="40"/>
      <c r="C452" s="219" t="s">
        <v>260</v>
      </c>
      <c r="D452" s="219" t="s">
        <v>148</v>
      </c>
      <c r="E452" s="220" t="s">
        <v>1261</v>
      </c>
      <c r="F452" s="221" t="s">
        <v>1262</v>
      </c>
      <c r="G452" s="222" t="s">
        <v>307</v>
      </c>
      <c r="H452" s="223">
        <v>3</v>
      </c>
      <c r="I452" s="224"/>
      <c r="J452" s="225">
        <f>ROUND(I452*H452,2)</f>
        <v>0</v>
      </c>
      <c r="K452" s="221" t="s">
        <v>1</v>
      </c>
      <c r="L452" s="45"/>
      <c r="M452" s="226" t="s">
        <v>1</v>
      </c>
      <c r="N452" s="227" t="s">
        <v>39</v>
      </c>
      <c r="O452" s="92"/>
      <c r="P452" s="228">
        <f>O452*H452</f>
        <v>0</v>
      </c>
      <c r="Q452" s="228">
        <v>0</v>
      </c>
      <c r="R452" s="228">
        <f>Q452*H452</f>
        <v>0</v>
      </c>
      <c r="S452" s="228">
        <v>0</v>
      </c>
      <c r="T452" s="229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30" t="s">
        <v>190</v>
      </c>
      <c r="AT452" s="230" t="s">
        <v>148</v>
      </c>
      <c r="AU452" s="230" t="s">
        <v>84</v>
      </c>
      <c r="AY452" s="18" t="s">
        <v>146</v>
      </c>
      <c r="BE452" s="231">
        <f>IF(N452="základní",J452,0)</f>
        <v>0</v>
      </c>
      <c r="BF452" s="231">
        <f>IF(N452="snížená",J452,0)</f>
        <v>0</v>
      </c>
      <c r="BG452" s="231">
        <f>IF(N452="zákl. přenesená",J452,0)</f>
        <v>0</v>
      </c>
      <c r="BH452" s="231">
        <f>IF(N452="sníž. přenesená",J452,0)</f>
        <v>0</v>
      </c>
      <c r="BI452" s="231">
        <f>IF(N452="nulová",J452,0)</f>
        <v>0</v>
      </c>
      <c r="BJ452" s="18" t="s">
        <v>82</v>
      </c>
      <c r="BK452" s="231">
        <f>ROUND(I452*H452,2)</f>
        <v>0</v>
      </c>
      <c r="BL452" s="18" t="s">
        <v>190</v>
      </c>
      <c r="BM452" s="230" t="s">
        <v>353</v>
      </c>
    </row>
    <row r="453" s="13" customFormat="1">
      <c r="A453" s="13"/>
      <c r="B453" s="232"/>
      <c r="C453" s="233"/>
      <c r="D453" s="234" t="s">
        <v>156</v>
      </c>
      <c r="E453" s="235" t="s">
        <v>1</v>
      </c>
      <c r="F453" s="236" t="s">
        <v>1233</v>
      </c>
      <c r="G453" s="233"/>
      <c r="H453" s="235" t="s">
        <v>1</v>
      </c>
      <c r="I453" s="237"/>
      <c r="J453" s="233"/>
      <c r="K453" s="233"/>
      <c r="L453" s="238"/>
      <c r="M453" s="239"/>
      <c r="N453" s="240"/>
      <c r="O453" s="240"/>
      <c r="P453" s="240"/>
      <c r="Q453" s="240"/>
      <c r="R453" s="240"/>
      <c r="S453" s="240"/>
      <c r="T453" s="241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2" t="s">
        <v>156</v>
      </c>
      <c r="AU453" s="242" t="s">
        <v>84</v>
      </c>
      <c r="AV453" s="13" t="s">
        <v>82</v>
      </c>
      <c r="AW453" s="13" t="s">
        <v>30</v>
      </c>
      <c r="AX453" s="13" t="s">
        <v>74</v>
      </c>
      <c r="AY453" s="242" t="s">
        <v>146</v>
      </c>
    </row>
    <row r="454" s="13" customFormat="1">
      <c r="A454" s="13"/>
      <c r="B454" s="232"/>
      <c r="C454" s="233"/>
      <c r="D454" s="234" t="s">
        <v>156</v>
      </c>
      <c r="E454" s="235" t="s">
        <v>1</v>
      </c>
      <c r="F454" s="236" t="s">
        <v>1234</v>
      </c>
      <c r="G454" s="233"/>
      <c r="H454" s="235" t="s">
        <v>1</v>
      </c>
      <c r="I454" s="237"/>
      <c r="J454" s="233"/>
      <c r="K454" s="233"/>
      <c r="L454" s="238"/>
      <c r="M454" s="239"/>
      <c r="N454" s="240"/>
      <c r="O454" s="240"/>
      <c r="P454" s="240"/>
      <c r="Q454" s="240"/>
      <c r="R454" s="240"/>
      <c r="S454" s="240"/>
      <c r="T454" s="241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2" t="s">
        <v>156</v>
      </c>
      <c r="AU454" s="242" t="s">
        <v>84</v>
      </c>
      <c r="AV454" s="13" t="s">
        <v>82</v>
      </c>
      <c r="AW454" s="13" t="s">
        <v>30</v>
      </c>
      <c r="AX454" s="13" t="s">
        <v>74</v>
      </c>
      <c r="AY454" s="242" t="s">
        <v>146</v>
      </c>
    </row>
    <row r="455" s="14" customFormat="1">
      <c r="A455" s="14"/>
      <c r="B455" s="243"/>
      <c r="C455" s="244"/>
      <c r="D455" s="234" t="s">
        <v>156</v>
      </c>
      <c r="E455" s="245" t="s">
        <v>1</v>
      </c>
      <c r="F455" s="246" t="s">
        <v>1263</v>
      </c>
      <c r="G455" s="244"/>
      <c r="H455" s="247">
        <v>1</v>
      </c>
      <c r="I455" s="248"/>
      <c r="J455" s="244"/>
      <c r="K455" s="244"/>
      <c r="L455" s="249"/>
      <c r="M455" s="250"/>
      <c r="N455" s="251"/>
      <c r="O455" s="251"/>
      <c r="P455" s="251"/>
      <c r="Q455" s="251"/>
      <c r="R455" s="251"/>
      <c r="S455" s="251"/>
      <c r="T455" s="252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3" t="s">
        <v>156</v>
      </c>
      <c r="AU455" s="253" t="s">
        <v>84</v>
      </c>
      <c r="AV455" s="14" t="s">
        <v>84</v>
      </c>
      <c r="AW455" s="14" t="s">
        <v>30</v>
      </c>
      <c r="AX455" s="14" t="s">
        <v>74</v>
      </c>
      <c r="AY455" s="253" t="s">
        <v>146</v>
      </c>
    </row>
    <row r="456" s="14" customFormat="1">
      <c r="A456" s="14"/>
      <c r="B456" s="243"/>
      <c r="C456" s="244"/>
      <c r="D456" s="234" t="s">
        <v>156</v>
      </c>
      <c r="E456" s="245" t="s">
        <v>1</v>
      </c>
      <c r="F456" s="246" t="s">
        <v>1264</v>
      </c>
      <c r="G456" s="244"/>
      <c r="H456" s="247">
        <v>1</v>
      </c>
      <c r="I456" s="248"/>
      <c r="J456" s="244"/>
      <c r="K456" s="244"/>
      <c r="L456" s="249"/>
      <c r="M456" s="250"/>
      <c r="N456" s="251"/>
      <c r="O456" s="251"/>
      <c r="P456" s="251"/>
      <c r="Q456" s="251"/>
      <c r="R456" s="251"/>
      <c r="S456" s="251"/>
      <c r="T456" s="252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3" t="s">
        <v>156</v>
      </c>
      <c r="AU456" s="253" t="s">
        <v>84</v>
      </c>
      <c r="AV456" s="14" t="s">
        <v>84</v>
      </c>
      <c r="AW456" s="14" t="s">
        <v>30</v>
      </c>
      <c r="AX456" s="14" t="s">
        <v>74</v>
      </c>
      <c r="AY456" s="253" t="s">
        <v>146</v>
      </c>
    </row>
    <row r="457" s="14" customFormat="1">
      <c r="A457" s="14"/>
      <c r="B457" s="243"/>
      <c r="C457" s="244"/>
      <c r="D457" s="234" t="s">
        <v>156</v>
      </c>
      <c r="E457" s="245" t="s">
        <v>1</v>
      </c>
      <c r="F457" s="246" t="s">
        <v>1265</v>
      </c>
      <c r="G457" s="244"/>
      <c r="H457" s="247">
        <v>1</v>
      </c>
      <c r="I457" s="248"/>
      <c r="J457" s="244"/>
      <c r="K457" s="244"/>
      <c r="L457" s="249"/>
      <c r="M457" s="250"/>
      <c r="N457" s="251"/>
      <c r="O457" s="251"/>
      <c r="P457" s="251"/>
      <c r="Q457" s="251"/>
      <c r="R457" s="251"/>
      <c r="S457" s="251"/>
      <c r="T457" s="252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3" t="s">
        <v>156</v>
      </c>
      <c r="AU457" s="253" t="s">
        <v>84</v>
      </c>
      <c r="AV457" s="14" t="s">
        <v>84</v>
      </c>
      <c r="AW457" s="14" t="s">
        <v>30</v>
      </c>
      <c r="AX457" s="14" t="s">
        <v>74</v>
      </c>
      <c r="AY457" s="253" t="s">
        <v>146</v>
      </c>
    </row>
    <row r="458" s="15" customFormat="1">
      <c r="A458" s="15"/>
      <c r="B458" s="254"/>
      <c r="C458" s="255"/>
      <c r="D458" s="234" t="s">
        <v>156</v>
      </c>
      <c r="E458" s="256" t="s">
        <v>1</v>
      </c>
      <c r="F458" s="257" t="s">
        <v>160</v>
      </c>
      <c r="G458" s="255"/>
      <c r="H458" s="258">
        <v>3</v>
      </c>
      <c r="I458" s="259"/>
      <c r="J458" s="255"/>
      <c r="K458" s="255"/>
      <c r="L458" s="260"/>
      <c r="M458" s="261"/>
      <c r="N458" s="262"/>
      <c r="O458" s="262"/>
      <c r="P458" s="262"/>
      <c r="Q458" s="262"/>
      <c r="R458" s="262"/>
      <c r="S458" s="262"/>
      <c r="T458" s="263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T458" s="264" t="s">
        <v>156</v>
      </c>
      <c r="AU458" s="264" t="s">
        <v>84</v>
      </c>
      <c r="AV458" s="15" t="s">
        <v>152</v>
      </c>
      <c r="AW458" s="15" t="s">
        <v>30</v>
      </c>
      <c r="AX458" s="15" t="s">
        <v>82</v>
      </c>
      <c r="AY458" s="264" t="s">
        <v>146</v>
      </c>
    </row>
    <row r="459" s="2" customFormat="1" ht="55.5" customHeight="1">
      <c r="A459" s="39"/>
      <c r="B459" s="40"/>
      <c r="C459" s="219" t="s">
        <v>356</v>
      </c>
      <c r="D459" s="219" t="s">
        <v>148</v>
      </c>
      <c r="E459" s="220" t="s">
        <v>1266</v>
      </c>
      <c r="F459" s="221" t="s">
        <v>1267</v>
      </c>
      <c r="G459" s="222" t="s">
        <v>307</v>
      </c>
      <c r="H459" s="223">
        <v>4</v>
      </c>
      <c r="I459" s="224"/>
      <c r="J459" s="225">
        <f>ROUND(I459*H459,2)</f>
        <v>0</v>
      </c>
      <c r="K459" s="221" t="s">
        <v>1</v>
      </c>
      <c r="L459" s="45"/>
      <c r="M459" s="226" t="s">
        <v>1</v>
      </c>
      <c r="N459" s="227" t="s">
        <v>39</v>
      </c>
      <c r="O459" s="92"/>
      <c r="P459" s="228">
        <f>O459*H459</f>
        <v>0</v>
      </c>
      <c r="Q459" s="228">
        <v>0</v>
      </c>
      <c r="R459" s="228">
        <f>Q459*H459</f>
        <v>0</v>
      </c>
      <c r="S459" s="228">
        <v>0</v>
      </c>
      <c r="T459" s="229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30" t="s">
        <v>190</v>
      </c>
      <c r="AT459" s="230" t="s">
        <v>148</v>
      </c>
      <c r="AU459" s="230" t="s">
        <v>84</v>
      </c>
      <c r="AY459" s="18" t="s">
        <v>146</v>
      </c>
      <c r="BE459" s="231">
        <f>IF(N459="základní",J459,0)</f>
        <v>0</v>
      </c>
      <c r="BF459" s="231">
        <f>IF(N459="snížená",J459,0)</f>
        <v>0</v>
      </c>
      <c r="BG459" s="231">
        <f>IF(N459="zákl. přenesená",J459,0)</f>
        <v>0</v>
      </c>
      <c r="BH459" s="231">
        <f>IF(N459="sníž. přenesená",J459,0)</f>
        <v>0</v>
      </c>
      <c r="BI459" s="231">
        <f>IF(N459="nulová",J459,0)</f>
        <v>0</v>
      </c>
      <c r="BJ459" s="18" t="s">
        <v>82</v>
      </c>
      <c r="BK459" s="231">
        <f>ROUND(I459*H459,2)</f>
        <v>0</v>
      </c>
      <c r="BL459" s="18" t="s">
        <v>190</v>
      </c>
      <c r="BM459" s="230" t="s">
        <v>359</v>
      </c>
    </row>
    <row r="460" s="13" customFormat="1">
      <c r="A460" s="13"/>
      <c r="B460" s="232"/>
      <c r="C460" s="233"/>
      <c r="D460" s="234" t="s">
        <v>156</v>
      </c>
      <c r="E460" s="235" t="s">
        <v>1</v>
      </c>
      <c r="F460" s="236" t="s">
        <v>1233</v>
      </c>
      <c r="G460" s="233"/>
      <c r="H460" s="235" t="s">
        <v>1</v>
      </c>
      <c r="I460" s="237"/>
      <c r="J460" s="233"/>
      <c r="K460" s="233"/>
      <c r="L460" s="238"/>
      <c r="M460" s="239"/>
      <c r="N460" s="240"/>
      <c r="O460" s="240"/>
      <c r="P460" s="240"/>
      <c r="Q460" s="240"/>
      <c r="R460" s="240"/>
      <c r="S460" s="240"/>
      <c r="T460" s="241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2" t="s">
        <v>156</v>
      </c>
      <c r="AU460" s="242" t="s">
        <v>84</v>
      </c>
      <c r="AV460" s="13" t="s">
        <v>82</v>
      </c>
      <c r="AW460" s="13" t="s">
        <v>30</v>
      </c>
      <c r="AX460" s="13" t="s">
        <v>74</v>
      </c>
      <c r="AY460" s="242" t="s">
        <v>146</v>
      </c>
    </row>
    <row r="461" s="13" customFormat="1">
      <c r="A461" s="13"/>
      <c r="B461" s="232"/>
      <c r="C461" s="233"/>
      <c r="D461" s="234" t="s">
        <v>156</v>
      </c>
      <c r="E461" s="235" t="s">
        <v>1</v>
      </c>
      <c r="F461" s="236" t="s">
        <v>1234</v>
      </c>
      <c r="G461" s="233"/>
      <c r="H461" s="235" t="s">
        <v>1</v>
      </c>
      <c r="I461" s="237"/>
      <c r="J461" s="233"/>
      <c r="K461" s="233"/>
      <c r="L461" s="238"/>
      <c r="M461" s="239"/>
      <c r="N461" s="240"/>
      <c r="O461" s="240"/>
      <c r="P461" s="240"/>
      <c r="Q461" s="240"/>
      <c r="R461" s="240"/>
      <c r="S461" s="240"/>
      <c r="T461" s="241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2" t="s">
        <v>156</v>
      </c>
      <c r="AU461" s="242" t="s">
        <v>84</v>
      </c>
      <c r="AV461" s="13" t="s">
        <v>82</v>
      </c>
      <c r="AW461" s="13" t="s">
        <v>30</v>
      </c>
      <c r="AX461" s="13" t="s">
        <v>74</v>
      </c>
      <c r="AY461" s="242" t="s">
        <v>146</v>
      </c>
    </row>
    <row r="462" s="14" customFormat="1">
      <c r="A462" s="14"/>
      <c r="B462" s="243"/>
      <c r="C462" s="244"/>
      <c r="D462" s="234" t="s">
        <v>156</v>
      </c>
      <c r="E462" s="245" t="s">
        <v>1</v>
      </c>
      <c r="F462" s="246" t="s">
        <v>1268</v>
      </c>
      <c r="G462" s="244"/>
      <c r="H462" s="247">
        <v>1</v>
      </c>
      <c r="I462" s="248"/>
      <c r="J462" s="244"/>
      <c r="K462" s="244"/>
      <c r="L462" s="249"/>
      <c r="M462" s="250"/>
      <c r="N462" s="251"/>
      <c r="O462" s="251"/>
      <c r="P462" s="251"/>
      <c r="Q462" s="251"/>
      <c r="R462" s="251"/>
      <c r="S462" s="251"/>
      <c r="T462" s="252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3" t="s">
        <v>156</v>
      </c>
      <c r="AU462" s="253" t="s">
        <v>84</v>
      </c>
      <c r="AV462" s="14" t="s">
        <v>84</v>
      </c>
      <c r="AW462" s="14" t="s">
        <v>30</v>
      </c>
      <c r="AX462" s="14" t="s">
        <v>74</v>
      </c>
      <c r="AY462" s="253" t="s">
        <v>146</v>
      </c>
    </row>
    <row r="463" s="14" customFormat="1">
      <c r="A463" s="14"/>
      <c r="B463" s="243"/>
      <c r="C463" s="244"/>
      <c r="D463" s="234" t="s">
        <v>156</v>
      </c>
      <c r="E463" s="245" t="s">
        <v>1</v>
      </c>
      <c r="F463" s="246" t="s">
        <v>1269</v>
      </c>
      <c r="G463" s="244"/>
      <c r="H463" s="247">
        <v>1</v>
      </c>
      <c r="I463" s="248"/>
      <c r="J463" s="244"/>
      <c r="K463" s="244"/>
      <c r="L463" s="249"/>
      <c r="M463" s="250"/>
      <c r="N463" s="251"/>
      <c r="O463" s="251"/>
      <c r="P463" s="251"/>
      <c r="Q463" s="251"/>
      <c r="R463" s="251"/>
      <c r="S463" s="251"/>
      <c r="T463" s="252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3" t="s">
        <v>156</v>
      </c>
      <c r="AU463" s="253" t="s">
        <v>84</v>
      </c>
      <c r="AV463" s="14" t="s">
        <v>84</v>
      </c>
      <c r="AW463" s="14" t="s">
        <v>30</v>
      </c>
      <c r="AX463" s="14" t="s">
        <v>74</v>
      </c>
      <c r="AY463" s="253" t="s">
        <v>146</v>
      </c>
    </row>
    <row r="464" s="14" customFormat="1">
      <c r="A464" s="14"/>
      <c r="B464" s="243"/>
      <c r="C464" s="244"/>
      <c r="D464" s="234" t="s">
        <v>156</v>
      </c>
      <c r="E464" s="245" t="s">
        <v>1</v>
      </c>
      <c r="F464" s="246" t="s">
        <v>1270</v>
      </c>
      <c r="G464" s="244"/>
      <c r="H464" s="247">
        <v>1</v>
      </c>
      <c r="I464" s="248"/>
      <c r="J464" s="244"/>
      <c r="K464" s="244"/>
      <c r="L464" s="249"/>
      <c r="M464" s="250"/>
      <c r="N464" s="251"/>
      <c r="O464" s="251"/>
      <c r="P464" s="251"/>
      <c r="Q464" s="251"/>
      <c r="R464" s="251"/>
      <c r="S464" s="251"/>
      <c r="T464" s="252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3" t="s">
        <v>156</v>
      </c>
      <c r="AU464" s="253" t="s">
        <v>84</v>
      </c>
      <c r="AV464" s="14" t="s">
        <v>84</v>
      </c>
      <c r="AW464" s="14" t="s">
        <v>30</v>
      </c>
      <c r="AX464" s="14" t="s">
        <v>74</v>
      </c>
      <c r="AY464" s="253" t="s">
        <v>146</v>
      </c>
    </row>
    <row r="465" s="14" customFormat="1">
      <c r="A465" s="14"/>
      <c r="B465" s="243"/>
      <c r="C465" s="244"/>
      <c r="D465" s="234" t="s">
        <v>156</v>
      </c>
      <c r="E465" s="245" t="s">
        <v>1</v>
      </c>
      <c r="F465" s="246" t="s">
        <v>1271</v>
      </c>
      <c r="G465" s="244"/>
      <c r="H465" s="247">
        <v>1</v>
      </c>
      <c r="I465" s="248"/>
      <c r="J465" s="244"/>
      <c r="K465" s="244"/>
      <c r="L465" s="249"/>
      <c r="M465" s="250"/>
      <c r="N465" s="251"/>
      <c r="O465" s="251"/>
      <c r="P465" s="251"/>
      <c r="Q465" s="251"/>
      <c r="R465" s="251"/>
      <c r="S465" s="251"/>
      <c r="T465" s="252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3" t="s">
        <v>156</v>
      </c>
      <c r="AU465" s="253" t="s">
        <v>84</v>
      </c>
      <c r="AV465" s="14" t="s">
        <v>84</v>
      </c>
      <c r="AW465" s="14" t="s">
        <v>30</v>
      </c>
      <c r="AX465" s="14" t="s">
        <v>74</v>
      </c>
      <c r="AY465" s="253" t="s">
        <v>146</v>
      </c>
    </row>
    <row r="466" s="15" customFormat="1">
      <c r="A466" s="15"/>
      <c r="B466" s="254"/>
      <c r="C466" s="255"/>
      <c r="D466" s="234" t="s">
        <v>156</v>
      </c>
      <c r="E466" s="256" t="s">
        <v>1</v>
      </c>
      <c r="F466" s="257" t="s">
        <v>160</v>
      </c>
      <c r="G466" s="255"/>
      <c r="H466" s="258">
        <v>4</v>
      </c>
      <c r="I466" s="259"/>
      <c r="J466" s="255"/>
      <c r="K466" s="255"/>
      <c r="L466" s="260"/>
      <c r="M466" s="261"/>
      <c r="N466" s="262"/>
      <c r="O466" s="262"/>
      <c r="P466" s="262"/>
      <c r="Q466" s="262"/>
      <c r="R466" s="262"/>
      <c r="S466" s="262"/>
      <c r="T466" s="263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64" t="s">
        <v>156</v>
      </c>
      <c r="AU466" s="264" t="s">
        <v>84</v>
      </c>
      <c r="AV466" s="15" t="s">
        <v>152</v>
      </c>
      <c r="AW466" s="15" t="s">
        <v>30</v>
      </c>
      <c r="AX466" s="15" t="s">
        <v>82</v>
      </c>
      <c r="AY466" s="264" t="s">
        <v>146</v>
      </c>
    </row>
    <row r="467" s="2" customFormat="1" ht="55.5" customHeight="1">
      <c r="A467" s="39"/>
      <c r="B467" s="40"/>
      <c r="C467" s="219" t="s">
        <v>267</v>
      </c>
      <c r="D467" s="219" t="s">
        <v>148</v>
      </c>
      <c r="E467" s="220" t="s">
        <v>1272</v>
      </c>
      <c r="F467" s="221" t="s">
        <v>1273</v>
      </c>
      <c r="G467" s="222" t="s">
        <v>307</v>
      </c>
      <c r="H467" s="223">
        <v>3</v>
      </c>
      <c r="I467" s="224"/>
      <c r="J467" s="225">
        <f>ROUND(I467*H467,2)</f>
        <v>0</v>
      </c>
      <c r="K467" s="221" t="s">
        <v>1</v>
      </c>
      <c r="L467" s="45"/>
      <c r="M467" s="226" t="s">
        <v>1</v>
      </c>
      <c r="N467" s="227" t="s">
        <v>39</v>
      </c>
      <c r="O467" s="92"/>
      <c r="P467" s="228">
        <f>O467*H467</f>
        <v>0</v>
      </c>
      <c r="Q467" s="228">
        <v>0</v>
      </c>
      <c r="R467" s="228">
        <f>Q467*H467</f>
        <v>0</v>
      </c>
      <c r="S467" s="228">
        <v>0</v>
      </c>
      <c r="T467" s="229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30" t="s">
        <v>190</v>
      </c>
      <c r="AT467" s="230" t="s">
        <v>148</v>
      </c>
      <c r="AU467" s="230" t="s">
        <v>84</v>
      </c>
      <c r="AY467" s="18" t="s">
        <v>146</v>
      </c>
      <c r="BE467" s="231">
        <f>IF(N467="základní",J467,0)</f>
        <v>0</v>
      </c>
      <c r="BF467" s="231">
        <f>IF(N467="snížená",J467,0)</f>
        <v>0</v>
      </c>
      <c r="BG467" s="231">
        <f>IF(N467="zákl. přenesená",J467,0)</f>
        <v>0</v>
      </c>
      <c r="BH467" s="231">
        <f>IF(N467="sníž. přenesená",J467,0)</f>
        <v>0</v>
      </c>
      <c r="BI467" s="231">
        <f>IF(N467="nulová",J467,0)</f>
        <v>0</v>
      </c>
      <c r="BJ467" s="18" t="s">
        <v>82</v>
      </c>
      <c r="BK467" s="231">
        <f>ROUND(I467*H467,2)</f>
        <v>0</v>
      </c>
      <c r="BL467" s="18" t="s">
        <v>190</v>
      </c>
      <c r="BM467" s="230" t="s">
        <v>362</v>
      </c>
    </row>
    <row r="468" s="13" customFormat="1">
      <c r="A468" s="13"/>
      <c r="B468" s="232"/>
      <c r="C468" s="233"/>
      <c r="D468" s="234" t="s">
        <v>156</v>
      </c>
      <c r="E468" s="235" t="s">
        <v>1</v>
      </c>
      <c r="F468" s="236" t="s">
        <v>1233</v>
      </c>
      <c r="G468" s="233"/>
      <c r="H468" s="235" t="s">
        <v>1</v>
      </c>
      <c r="I468" s="237"/>
      <c r="J468" s="233"/>
      <c r="K468" s="233"/>
      <c r="L468" s="238"/>
      <c r="M468" s="239"/>
      <c r="N468" s="240"/>
      <c r="O468" s="240"/>
      <c r="P468" s="240"/>
      <c r="Q468" s="240"/>
      <c r="R468" s="240"/>
      <c r="S468" s="240"/>
      <c r="T468" s="241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2" t="s">
        <v>156</v>
      </c>
      <c r="AU468" s="242" t="s">
        <v>84</v>
      </c>
      <c r="AV468" s="13" t="s">
        <v>82</v>
      </c>
      <c r="AW468" s="13" t="s">
        <v>30</v>
      </c>
      <c r="AX468" s="13" t="s">
        <v>74</v>
      </c>
      <c r="AY468" s="242" t="s">
        <v>146</v>
      </c>
    </row>
    <row r="469" s="13" customFormat="1">
      <c r="A469" s="13"/>
      <c r="B469" s="232"/>
      <c r="C469" s="233"/>
      <c r="D469" s="234" t="s">
        <v>156</v>
      </c>
      <c r="E469" s="235" t="s">
        <v>1</v>
      </c>
      <c r="F469" s="236" t="s">
        <v>1234</v>
      </c>
      <c r="G469" s="233"/>
      <c r="H469" s="235" t="s">
        <v>1</v>
      </c>
      <c r="I469" s="237"/>
      <c r="J469" s="233"/>
      <c r="K469" s="233"/>
      <c r="L469" s="238"/>
      <c r="M469" s="239"/>
      <c r="N469" s="240"/>
      <c r="O469" s="240"/>
      <c r="P469" s="240"/>
      <c r="Q469" s="240"/>
      <c r="R469" s="240"/>
      <c r="S469" s="240"/>
      <c r="T469" s="241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2" t="s">
        <v>156</v>
      </c>
      <c r="AU469" s="242" t="s">
        <v>84</v>
      </c>
      <c r="AV469" s="13" t="s">
        <v>82</v>
      </c>
      <c r="AW469" s="13" t="s">
        <v>30</v>
      </c>
      <c r="AX469" s="13" t="s">
        <v>74</v>
      </c>
      <c r="AY469" s="242" t="s">
        <v>146</v>
      </c>
    </row>
    <row r="470" s="14" customFormat="1">
      <c r="A470" s="14"/>
      <c r="B470" s="243"/>
      <c r="C470" s="244"/>
      <c r="D470" s="234" t="s">
        <v>156</v>
      </c>
      <c r="E470" s="245" t="s">
        <v>1</v>
      </c>
      <c r="F470" s="246" t="s">
        <v>1274</v>
      </c>
      <c r="G470" s="244"/>
      <c r="H470" s="247">
        <v>1</v>
      </c>
      <c r="I470" s="248"/>
      <c r="J470" s="244"/>
      <c r="K470" s="244"/>
      <c r="L470" s="249"/>
      <c r="M470" s="250"/>
      <c r="N470" s="251"/>
      <c r="O470" s="251"/>
      <c r="P470" s="251"/>
      <c r="Q470" s="251"/>
      <c r="R470" s="251"/>
      <c r="S470" s="251"/>
      <c r="T470" s="252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3" t="s">
        <v>156</v>
      </c>
      <c r="AU470" s="253" t="s">
        <v>84</v>
      </c>
      <c r="AV470" s="14" t="s">
        <v>84</v>
      </c>
      <c r="AW470" s="14" t="s">
        <v>30</v>
      </c>
      <c r="AX470" s="14" t="s">
        <v>74</v>
      </c>
      <c r="AY470" s="253" t="s">
        <v>146</v>
      </c>
    </row>
    <row r="471" s="14" customFormat="1">
      <c r="A471" s="14"/>
      <c r="B471" s="243"/>
      <c r="C471" s="244"/>
      <c r="D471" s="234" t="s">
        <v>156</v>
      </c>
      <c r="E471" s="245" t="s">
        <v>1</v>
      </c>
      <c r="F471" s="246" t="s">
        <v>1275</v>
      </c>
      <c r="G471" s="244"/>
      <c r="H471" s="247">
        <v>1</v>
      </c>
      <c r="I471" s="248"/>
      <c r="J471" s="244"/>
      <c r="K471" s="244"/>
      <c r="L471" s="249"/>
      <c r="M471" s="250"/>
      <c r="N471" s="251"/>
      <c r="O471" s="251"/>
      <c r="P471" s="251"/>
      <c r="Q471" s="251"/>
      <c r="R471" s="251"/>
      <c r="S471" s="251"/>
      <c r="T471" s="252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3" t="s">
        <v>156</v>
      </c>
      <c r="AU471" s="253" t="s">
        <v>84</v>
      </c>
      <c r="AV471" s="14" t="s">
        <v>84</v>
      </c>
      <c r="AW471" s="14" t="s">
        <v>30</v>
      </c>
      <c r="AX471" s="14" t="s">
        <v>74</v>
      </c>
      <c r="AY471" s="253" t="s">
        <v>146</v>
      </c>
    </row>
    <row r="472" s="14" customFormat="1">
      <c r="A472" s="14"/>
      <c r="B472" s="243"/>
      <c r="C472" s="244"/>
      <c r="D472" s="234" t="s">
        <v>156</v>
      </c>
      <c r="E472" s="245" t="s">
        <v>1</v>
      </c>
      <c r="F472" s="246" t="s">
        <v>1276</v>
      </c>
      <c r="G472" s="244"/>
      <c r="H472" s="247">
        <v>1</v>
      </c>
      <c r="I472" s="248"/>
      <c r="J472" s="244"/>
      <c r="K472" s="244"/>
      <c r="L472" s="249"/>
      <c r="M472" s="250"/>
      <c r="N472" s="251"/>
      <c r="O472" s="251"/>
      <c r="P472" s="251"/>
      <c r="Q472" s="251"/>
      <c r="R472" s="251"/>
      <c r="S472" s="251"/>
      <c r="T472" s="252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3" t="s">
        <v>156</v>
      </c>
      <c r="AU472" s="253" t="s">
        <v>84</v>
      </c>
      <c r="AV472" s="14" t="s">
        <v>84</v>
      </c>
      <c r="AW472" s="14" t="s">
        <v>30</v>
      </c>
      <c r="AX472" s="14" t="s">
        <v>74</v>
      </c>
      <c r="AY472" s="253" t="s">
        <v>146</v>
      </c>
    </row>
    <row r="473" s="15" customFormat="1">
      <c r="A473" s="15"/>
      <c r="B473" s="254"/>
      <c r="C473" s="255"/>
      <c r="D473" s="234" t="s">
        <v>156</v>
      </c>
      <c r="E473" s="256" t="s">
        <v>1</v>
      </c>
      <c r="F473" s="257" t="s">
        <v>160</v>
      </c>
      <c r="G473" s="255"/>
      <c r="H473" s="258">
        <v>3</v>
      </c>
      <c r="I473" s="259"/>
      <c r="J473" s="255"/>
      <c r="K473" s="255"/>
      <c r="L473" s="260"/>
      <c r="M473" s="261"/>
      <c r="N473" s="262"/>
      <c r="O473" s="262"/>
      <c r="P473" s="262"/>
      <c r="Q473" s="262"/>
      <c r="R473" s="262"/>
      <c r="S473" s="262"/>
      <c r="T473" s="263"/>
      <c r="U473" s="15"/>
      <c r="V473" s="15"/>
      <c r="W473" s="15"/>
      <c r="X473" s="15"/>
      <c r="Y473" s="15"/>
      <c r="Z473" s="15"/>
      <c r="AA473" s="15"/>
      <c r="AB473" s="15"/>
      <c r="AC473" s="15"/>
      <c r="AD473" s="15"/>
      <c r="AE473" s="15"/>
      <c r="AT473" s="264" t="s">
        <v>156</v>
      </c>
      <c r="AU473" s="264" t="s">
        <v>84</v>
      </c>
      <c r="AV473" s="15" t="s">
        <v>152</v>
      </c>
      <c r="AW473" s="15" t="s">
        <v>30</v>
      </c>
      <c r="AX473" s="15" t="s">
        <v>82</v>
      </c>
      <c r="AY473" s="264" t="s">
        <v>146</v>
      </c>
    </row>
    <row r="474" s="2" customFormat="1" ht="55.5" customHeight="1">
      <c r="A474" s="39"/>
      <c r="B474" s="40"/>
      <c r="C474" s="219" t="s">
        <v>363</v>
      </c>
      <c r="D474" s="219" t="s">
        <v>148</v>
      </c>
      <c r="E474" s="220" t="s">
        <v>1277</v>
      </c>
      <c r="F474" s="221" t="s">
        <v>1278</v>
      </c>
      <c r="G474" s="222" t="s">
        <v>307</v>
      </c>
      <c r="H474" s="223">
        <v>2</v>
      </c>
      <c r="I474" s="224"/>
      <c r="J474" s="225">
        <f>ROUND(I474*H474,2)</f>
        <v>0</v>
      </c>
      <c r="K474" s="221" t="s">
        <v>1</v>
      </c>
      <c r="L474" s="45"/>
      <c r="M474" s="226" t="s">
        <v>1</v>
      </c>
      <c r="N474" s="227" t="s">
        <v>39</v>
      </c>
      <c r="O474" s="92"/>
      <c r="P474" s="228">
        <f>O474*H474</f>
        <v>0</v>
      </c>
      <c r="Q474" s="228">
        <v>0</v>
      </c>
      <c r="R474" s="228">
        <f>Q474*H474</f>
        <v>0</v>
      </c>
      <c r="S474" s="228">
        <v>0</v>
      </c>
      <c r="T474" s="229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30" t="s">
        <v>190</v>
      </c>
      <c r="AT474" s="230" t="s">
        <v>148</v>
      </c>
      <c r="AU474" s="230" t="s">
        <v>84</v>
      </c>
      <c r="AY474" s="18" t="s">
        <v>146</v>
      </c>
      <c r="BE474" s="231">
        <f>IF(N474="základní",J474,0)</f>
        <v>0</v>
      </c>
      <c r="BF474" s="231">
        <f>IF(N474="snížená",J474,0)</f>
        <v>0</v>
      </c>
      <c r="BG474" s="231">
        <f>IF(N474="zákl. přenesená",J474,0)</f>
        <v>0</v>
      </c>
      <c r="BH474" s="231">
        <f>IF(N474="sníž. přenesená",J474,0)</f>
        <v>0</v>
      </c>
      <c r="BI474" s="231">
        <f>IF(N474="nulová",J474,0)</f>
        <v>0</v>
      </c>
      <c r="BJ474" s="18" t="s">
        <v>82</v>
      </c>
      <c r="BK474" s="231">
        <f>ROUND(I474*H474,2)</f>
        <v>0</v>
      </c>
      <c r="BL474" s="18" t="s">
        <v>190</v>
      </c>
      <c r="BM474" s="230" t="s">
        <v>366</v>
      </c>
    </row>
    <row r="475" s="13" customFormat="1">
      <c r="A475" s="13"/>
      <c r="B475" s="232"/>
      <c r="C475" s="233"/>
      <c r="D475" s="234" t="s">
        <v>156</v>
      </c>
      <c r="E475" s="235" t="s">
        <v>1</v>
      </c>
      <c r="F475" s="236" t="s">
        <v>1233</v>
      </c>
      <c r="G475" s="233"/>
      <c r="H475" s="235" t="s">
        <v>1</v>
      </c>
      <c r="I475" s="237"/>
      <c r="J475" s="233"/>
      <c r="K475" s="233"/>
      <c r="L475" s="238"/>
      <c r="M475" s="239"/>
      <c r="N475" s="240"/>
      <c r="O475" s="240"/>
      <c r="P475" s="240"/>
      <c r="Q475" s="240"/>
      <c r="R475" s="240"/>
      <c r="S475" s="240"/>
      <c r="T475" s="241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2" t="s">
        <v>156</v>
      </c>
      <c r="AU475" s="242" t="s">
        <v>84</v>
      </c>
      <c r="AV475" s="13" t="s">
        <v>82</v>
      </c>
      <c r="AW475" s="13" t="s">
        <v>30</v>
      </c>
      <c r="AX475" s="13" t="s">
        <v>74</v>
      </c>
      <c r="AY475" s="242" t="s">
        <v>146</v>
      </c>
    </row>
    <row r="476" s="13" customFormat="1">
      <c r="A476" s="13"/>
      <c r="B476" s="232"/>
      <c r="C476" s="233"/>
      <c r="D476" s="234" t="s">
        <v>156</v>
      </c>
      <c r="E476" s="235" t="s">
        <v>1</v>
      </c>
      <c r="F476" s="236" t="s">
        <v>1234</v>
      </c>
      <c r="G476" s="233"/>
      <c r="H476" s="235" t="s">
        <v>1</v>
      </c>
      <c r="I476" s="237"/>
      <c r="J476" s="233"/>
      <c r="K476" s="233"/>
      <c r="L476" s="238"/>
      <c r="M476" s="239"/>
      <c r="N476" s="240"/>
      <c r="O476" s="240"/>
      <c r="P476" s="240"/>
      <c r="Q476" s="240"/>
      <c r="R476" s="240"/>
      <c r="S476" s="240"/>
      <c r="T476" s="241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2" t="s">
        <v>156</v>
      </c>
      <c r="AU476" s="242" t="s">
        <v>84</v>
      </c>
      <c r="AV476" s="13" t="s">
        <v>82</v>
      </c>
      <c r="AW476" s="13" t="s">
        <v>30</v>
      </c>
      <c r="AX476" s="13" t="s">
        <v>74</v>
      </c>
      <c r="AY476" s="242" t="s">
        <v>146</v>
      </c>
    </row>
    <row r="477" s="14" customFormat="1">
      <c r="A477" s="14"/>
      <c r="B477" s="243"/>
      <c r="C477" s="244"/>
      <c r="D477" s="234" t="s">
        <v>156</v>
      </c>
      <c r="E477" s="245" t="s">
        <v>1</v>
      </c>
      <c r="F477" s="246" t="s">
        <v>1279</v>
      </c>
      <c r="G477" s="244"/>
      <c r="H477" s="247">
        <v>1</v>
      </c>
      <c r="I477" s="248"/>
      <c r="J477" s="244"/>
      <c r="K477" s="244"/>
      <c r="L477" s="249"/>
      <c r="M477" s="250"/>
      <c r="N477" s="251"/>
      <c r="O477" s="251"/>
      <c r="P477" s="251"/>
      <c r="Q477" s="251"/>
      <c r="R477" s="251"/>
      <c r="S477" s="251"/>
      <c r="T477" s="252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3" t="s">
        <v>156</v>
      </c>
      <c r="AU477" s="253" t="s">
        <v>84</v>
      </c>
      <c r="AV477" s="14" t="s">
        <v>84</v>
      </c>
      <c r="AW477" s="14" t="s">
        <v>30</v>
      </c>
      <c r="AX477" s="14" t="s">
        <v>74</v>
      </c>
      <c r="AY477" s="253" t="s">
        <v>146</v>
      </c>
    </row>
    <row r="478" s="14" customFormat="1">
      <c r="A478" s="14"/>
      <c r="B478" s="243"/>
      <c r="C478" s="244"/>
      <c r="D478" s="234" t="s">
        <v>156</v>
      </c>
      <c r="E478" s="245" t="s">
        <v>1</v>
      </c>
      <c r="F478" s="246" t="s">
        <v>1280</v>
      </c>
      <c r="G478" s="244"/>
      <c r="H478" s="247">
        <v>1</v>
      </c>
      <c r="I478" s="248"/>
      <c r="J478" s="244"/>
      <c r="K478" s="244"/>
      <c r="L478" s="249"/>
      <c r="M478" s="250"/>
      <c r="N478" s="251"/>
      <c r="O478" s="251"/>
      <c r="P478" s="251"/>
      <c r="Q478" s="251"/>
      <c r="R478" s="251"/>
      <c r="S478" s="251"/>
      <c r="T478" s="252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3" t="s">
        <v>156</v>
      </c>
      <c r="AU478" s="253" t="s">
        <v>84</v>
      </c>
      <c r="AV478" s="14" t="s">
        <v>84</v>
      </c>
      <c r="AW478" s="14" t="s">
        <v>30</v>
      </c>
      <c r="AX478" s="14" t="s">
        <v>74</v>
      </c>
      <c r="AY478" s="253" t="s">
        <v>146</v>
      </c>
    </row>
    <row r="479" s="15" customFormat="1">
      <c r="A479" s="15"/>
      <c r="B479" s="254"/>
      <c r="C479" s="255"/>
      <c r="D479" s="234" t="s">
        <v>156</v>
      </c>
      <c r="E479" s="256" t="s">
        <v>1</v>
      </c>
      <c r="F479" s="257" t="s">
        <v>160</v>
      </c>
      <c r="G479" s="255"/>
      <c r="H479" s="258">
        <v>2</v>
      </c>
      <c r="I479" s="259"/>
      <c r="J479" s="255"/>
      <c r="K479" s="255"/>
      <c r="L479" s="260"/>
      <c r="M479" s="261"/>
      <c r="N479" s="262"/>
      <c r="O479" s="262"/>
      <c r="P479" s="262"/>
      <c r="Q479" s="262"/>
      <c r="R479" s="262"/>
      <c r="S479" s="262"/>
      <c r="T479" s="263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T479" s="264" t="s">
        <v>156</v>
      </c>
      <c r="AU479" s="264" t="s">
        <v>84</v>
      </c>
      <c r="AV479" s="15" t="s">
        <v>152</v>
      </c>
      <c r="AW479" s="15" t="s">
        <v>30</v>
      </c>
      <c r="AX479" s="15" t="s">
        <v>82</v>
      </c>
      <c r="AY479" s="264" t="s">
        <v>146</v>
      </c>
    </row>
    <row r="480" s="2" customFormat="1" ht="55.5" customHeight="1">
      <c r="A480" s="39"/>
      <c r="B480" s="40"/>
      <c r="C480" s="219" t="s">
        <v>271</v>
      </c>
      <c r="D480" s="219" t="s">
        <v>148</v>
      </c>
      <c r="E480" s="220" t="s">
        <v>1281</v>
      </c>
      <c r="F480" s="221" t="s">
        <v>1282</v>
      </c>
      <c r="G480" s="222" t="s">
        <v>307</v>
      </c>
      <c r="H480" s="223">
        <v>1</v>
      </c>
      <c r="I480" s="224"/>
      <c r="J480" s="225">
        <f>ROUND(I480*H480,2)</f>
        <v>0</v>
      </c>
      <c r="K480" s="221" t="s">
        <v>1</v>
      </c>
      <c r="L480" s="45"/>
      <c r="M480" s="226" t="s">
        <v>1</v>
      </c>
      <c r="N480" s="227" t="s">
        <v>39</v>
      </c>
      <c r="O480" s="92"/>
      <c r="P480" s="228">
        <f>O480*H480</f>
        <v>0</v>
      </c>
      <c r="Q480" s="228">
        <v>0</v>
      </c>
      <c r="R480" s="228">
        <f>Q480*H480</f>
        <v>0</v>
      </c>
      <c r="S480" s="228">
        <v>0</v>
      </c>
      <c r="T480" s="229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30" t="s">
        <v>190</v>
      </c>
      <c r="AT480" s="230" t="s">
        <v>148</v>
      </c>
      <c r="AU480" s="230" t="s">
        <v>84</v>
      </c>
      <c r="AY480" s="18" t="s">
        <v>146</v>
      </c>
      <c r="BE480" s="231">
        <f>IF(N480="základní",J480,0)</f>
        <v>0</v>
      </c>
      <c r="BF480" s="231">
        <f>IF(N480="snížená",J480,0)</f>
        <v>0</v>
      </c>
      <c r="BG480" s="231">
        <f>IF(N480="zákl. přenesená",J480,0)</f>
        <v>0</v>
      </c>
      <c r="BH480" s="231">
        <f>IF(N480="sníž. přenesená",J480,0)</f>
        <v>0</v>
      </c>
      <c r="BI480" s="231">
        <f>IF(N480="nulová",J480,0)</f>
        <v>0</v>
      </c>
      <c r="BJ480" s="18" t="s">
        <v>82</v>
      </c>
      <c r="BK480" s="231">
        <f>ROUND(I480*H480,2)</f>
        <v>0</v>
      </c>
      <c r="BL480" s="18" t="s">
        <v>190</v>
      </c>
      <c r="BM480" s="230" t="s">
        <v>370</v>
      </c>
    </row>
    <row r="481" s="13" customFormat="1">
      <c r="A481" s="13"/>
      <c r="B481" s="232"/>
      <c r="C481" s="233"/>
      <c r="D481" s="234" t="s">
        <v>156</v>
      </c>
      <c r="E481" s="235" t="s">
        <v>1</v>
      </c>
      <c r="F481" s="236" t="s">
        <v>1233</v>
      </c>
      <c r="G481" s="233"/>
      <c r="H481" s="235" t="s">
        <v>1</v>
      </c>
      <c r="I481" s="237"/>
      <c r="J481" s="233"/>
      <c r="K481" s="233"/>
      <c r="L481" s="238"/>
      <c r="M481" s="239"/>
      <c r="N481" s="240"/>
      <c r="O481" s="240"/>
      <c r="P481" s="240"/>
      <c r="Q481" s="240"/>
      <c r="R481" s="240"/>
      <c r="S481" s="240"/>
      <c r="T481" s="241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2" t="s">
        <v>156</v>
      </c>
      <c r="AU481" s="242" t="s">
        <v>84</v>
      </c>
      <c r="AV481" s="13" t="s">
        <v>82</v>
      </c>
      <c r="AW481" s="13" t="s">
        <v>30</v>
      </c>
      <c r="AX481" s="13" t="s">
        <v>74</v>
      </c>
      <c r="AY481" s="242" t="s">
        <v>146</v>
      </c>
    </row>
    <row r="482" s="13" customFormat="1">
      <c r="A482" s="13"/>
      <c r="B482" s="232"/>
      <c r="C482" s="233"/>
      <c r="D482" s="234" t="s">
        <v>156</v>
      </c>
      <c r="E482" s="235" t="s">
        <v>1</v>
      </c>
      <c r="F482" s="236" t="s">
        <v>1234</v>
      </c>
      <c r="G482" s="233"/>
      <c r="H482" s="235" t="s">
        <v>1</v>
      </c>
      <c r="I482" s="237"/>
      <c r="J482" s="233"/>
      <c r="K482" s="233"/>
      <c r="L482" s="238"/>
      <c r="M482" s="239"/>
      <c r="N482" s="240"/>
      <c r="O482" s="240"/>
      <c r="P482" s="240"/>
      <c r="Q482" s="240"/>
      <c r="R482" s="240"/>
      <c r="S482" s="240"/>
      <c r="T482" s="241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2" t="s">
        <v>156</v>
      </c>
      <c r="AU482" s="242" t="s">
        <v>84</v>
      </c>
      <c r="AV482" s="13" t="s">
        <v>82</v>
      </c>
      <c r="AW482" s="13" t="s">
        <v>30</v>
      </c>
      <c r="AX482" s="13" t="s">
        <v>74</v>
      </c>
      <c r="AY482" s="242" t="s">
        <v>146</v>
      </c>
    </row>
    <row r="483" s="14" customFormat="1">
      <c r="A483" s="14"/>
      <c r="B483" s="243"/>
      <c r="C483" s="244"/>
      <c r="D483" s="234" t="s">
        <v>156</v>
      </c>
      <c r="E483" s="245" t="s">
        <v>1</v>
      </c>
      <c r="F483" s="246" t="s">
        <v>1283</v>
      </c>
      <c r="G483" s="244"/>
      <c r="H483" s="247">
        <v>1</v>
      </c>
      <c r="I483" s="248"/>
      <c r="J483" s="244"/>
      <c r="K483" s="244"/>
      <c r="L483" s="249"/>
      <c r="M483" s="250"/>
      <c r="N483" s="251"/>
      <c r="O483" s="251"/>
      <c r="P483" s="251"/>
      <c r="Q483" s="251"/>
      <c r="R483" s="251"/>
      <c r="S483" s="251"/>
      <c r="T483" s="252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3" t="s">
        <v>156</v>
      </c>
      <c r="AU483" s="253" t="s">
        <v>84</v>
      </c>
      <c r="AV483" s="14" t="s">
        <v>84</v>
      </c>
      <c r="AW483" s="14" t="s">
        <v>30</v>
      </c>
      <c r="AX483" s="14" t="s">
        <v>74</v>
      </c>
      <c r="AY483" s="253" t="s">
        <v>146</v>
      </c>
    </row>
    <row r="484" s="15" customFormat="1">
      <c r="A484" s="15"/>
      <c r="B484" s="254"/>
      <c r="C484" s="255"/>
      <c r="D484" s="234" t="s">
        <v>156</v>
      </c>
      <c r="E484" s="256" t="s">
        <v>1</v>
      </c>
      <c r="F484" s="257" t="s">
        <v>160</v>
      </c>
      <c r="G484" s="255"/>
      <c r="H484" s="258">
        <v>1</v>
      </c>
      <c r="I484" s="259"/>
      <c r="J484" s="255"/>
      <c r="K484" s="255"/>
      <c r="L484" s="260"/>
      <c r="M484" s="261"/>
      <c r="N484" s="262"/>
      <c r="O484" s="262"/>
      <c r="P484" s="262"/>
      <c r="Q484" s="262"/>
      <c r="R484" s="262"/>
      <c r="S484" s="262"/>
      <c r="T484" s="263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T484" s="264" t="s">
        <v>156</v>
      </c>
      <c r="AU484" s="264" t="s">
        <v>84</v>
      </c>
      <c r="AV484" s="15" t="s">
        <v>152</v>
      </c>
      <c r="AW484" s="15" t="s">
        <v>30</v>
      </c>
      <c r="AX484" s="15" t="s">
        <v>82</v>
      </c>
      <c r="AY484" s="264" t="s">
        <v>146</v>
      </c>
    </row>
    <row r="485" s="2" customFormat="1" ht="55.5" customHeight="1">
      <c r="A485" s="39"/>
      <c r="B485" s="40"/>
      <c r="C485" s="219" t="s">
        <v>373</v>
      </c>
      <c r="D485" s="219" t="s">
        <v>148</v>
      </c>
      <c r="E485" s="220" t="s">
        <v>1284</v>
      </c>
      <c r="F485" s="221" t="s">
        <v>1285</v>
      </c>
      <c r="G485" s="222" t="s">
        <v>307</v>
      </c>
      <c r="H485" s="223">
        <v>1</v>
      </c>
      <c r="I485" s="224"/>
      <c r="J485" s="225">
        <f>ROUND(I485*H485,2)</f>
        <v>0</v>
      </c>
      <c r="K485" s="221" t="s">
        <v>1</v>
      </c>
      <c r="L485" s="45"/>
      <c r="M485" s="226" t="s">
        <v>1</v>
      </c>
      <c r="N485" s="227" t="s">
        <v>39</v>
      </c>
      <c r="O485" s="92"/>
      <c r="P485" s="228">
        <f>O485*H485</f>
        <v>0</v>
      </c>
      <c r="Q485" s="228">
        <v>0</v>
      </c>
      <c r="R485" s="228">
        <f>Q485*H485</f>
        <v>0</v>
      </c>
      <c r="S485" s="228">
        <v>0</v>
      </c>
      <c r="T485" s="229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30" t="s">
        <v>190</v>
      </c>
      <c r="AT485" s="230" t="s">
        <v>148</v>
      </c>
      <c r="AU485" s="230" t="s">
        <v>84</v>
      </c>
      <c r="AY485" s="18" t="s">
        <v>146</v>
      </c>
      <c r="BE485" s="231">
        <f>IF(N485="základní",J485,0)</f>
        <v>0</v>
      </c>
      <c r="BF485" s="231">
        <f>IF(N485="snížená",J485,0)</f>
        <v>0</v>
      </c>
      <c r="BG485" s="231">
        <f>IF(N485="zákl. přenesená",J485,0)</f>
        <v>0</v>
      </c>
      <c r="BH485" s="231">
        <f>IF(N485="sníž. přenesená",J485,0)</f>
        <v>0</v>
      </c>
      <c r="BI485" s="231">
        <f>IF(N485="nulová",J485,0)</f>
        <v>0</v>
      </c>
      <c r="BJ485" s="18" t="s">
        <v>82</v>
      </c>
      <c r="BK485" s="231">
        <f>ROUND(I485*H485,2)</f>
        <v>0</v>
      </c>
      <c r="BL485" s="18" t="s">
        <v>190</v>
      </c>
      <c r="BM485" s="230" t="s">
        <v>376</v>
      </c>
    </row>
    <row r="486" s="13" customFormat="1">
      <c r="A486" s="13"/>
      <c r="B486" s="232"/>
      <c r="C486" s="233"/>
      <c r="D486" s="234" t="s">
        <v>156</v>
      </c>
      <c r="E486" s="235" t="s">
        <v>1</v>
      </c>
      <c r="F486" s="236" t="s">
        <v>1233</v>
      </c>
      <c r="G486" s="233"/>
      <c r="H486" s="235" t="s">
        <v>1</v>
      </c>
      <c r="I486" s="237"/>
      <c r="J486" s="233"/>
      <c r="K486" s="233"/>
      <c r="L486" s="238"/>
      <c r="M486" s="239"/>
      <c r="N486" s="240"/>
      <c r="O486" s="240"/>
      <c r="P486" s="240"/>
      <c r="Q486" s="240"/>
      <c r="R486" s="240"/>
      <c r="S486" s="240"/>
      <c r="T486" s="241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2" t="s">
        <v>156</v>
      </c>
      <c r="AU486" s="242" t="s">
        <v>84</v>
      </c>
      <c r="AV486" s="13" t="s">
        <v>82</v>
      </c>
      <c r="AW486" s="13" t="s">
        <v>30</v>
      </c>
      <c r="AX486" s="13" t="s">
        <v>74</v>
      </c>
      <c r="AY486" s="242" t="s">
        <v>146</v>
      </c>
    </row>
    <row r="487" s="13" customFormat="1">
      <c r="A487" s="13"/>
      <c r="B487" s="232"/>
      <c r="C487" s="233"/>
      <c r="D487" s="234" t="s">
        <v>156</v>
      </c>
      <c r="E487" s="235" t="s">
        <v>1</v>
      </c>
      <c r="F487" s="236" t="s">
        <v>1234</v>
      </c>
      <c r="G487" s="233"/>
      <c r="H487" s="235" t="s">
        <v>1</v>
      </c>
      <c r="I487" s="237"/>
      <c r="J487" s="233"/>
      <c r="K487" s="233"/>
      <c r="L487" s="238"/>
      <c r="M487" s="239"/>
      <c r="N487" s="240"/>
      <c r="O487" s="240"/>
      <c r="P487" s="240"/>
      <c r="Q487" s="240"/>
      <c r="R487" s="240"/>
      <c r="S487" s="240"/>
      <c r="T487" s="241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2" t="s">
        <v>156</v>
      </c>
      <c r="AU487" s="242" t="s">
        <v>84</v>
      </c>
      <c r="AV487" s="13" t="s">
        <v>82</v>
      </c>
      <c r="AW487" s="13" t="s">
        <v>30</v>
      </c>
      <c r="AX487" s="13" t="s">
        <v>74</v>
      </c>
      <c r="AY487" s="242" t="s">
        <v>146</v>
      </c>
    </row>
    <row r="488" s="14" customFormat="1">
      <c r="A488" s="14"/>
      <c r="B488" s="243"/>
      <c r="C488" s="244"/>
      <c r="D488" s="234" t="s">
        <v>156</v>
      </c>
      <c r="E488" s="245" t="s">
        <v>1</v>
      </c>
      <c r="F488" s="246" t="s">
        <v>1286</v>
      </c>
      <c r="G488" s="244"/>
      <c r="H488" s="247">
        <v>1</v>
      </c>
      <c r="I488" s="248"/>
      <c r="J488" s="244"/>
      <c r="K488" s="244"/>
      <c r="L488" s="249"/>
      <c r="M488" s="250"/>
      <c r="N488" s="251"/>
      <c r="O488" s="251"/>
      <c r="P488" s="251"/>
      <c r="Q488" s="251"/>
      <c r="R488" s="251"/>
      <c r="S488" s="251"/>
      <c r="T488" s="252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3" t="s">
        <v>156</v>
      </c>
      <c r="AU488" s="253" t="s">
        <v>84</v>
      </c>
      <c r="AV488" s="14" t="s">
        <v>84</v>
      </c>
      <c r="AW488" s="14" t="s">
        <v>30</v>
      </c>
      <c r="AX488" s="14" t="s">
        <v>74</v>
      </c>
      <c r="AY488" s="253" t="s">
        <v>146</v>
      </c>
    </row>
    <row r="489" s="15" customFormat="1">
      <c r="A489" s="15"/>
      <c r="B489" s="254"/>
      <c r="C489" s="255"/>
      <c r="D489" s="234" t="s">
        <v>156</v>
      </c>
      <c r="E489" s="256" t="s">
        <v>1</v>
      </c>
      <c r="F489" s="257" t="s">
        <v>160</v>
      </c>
      <c r="G489" s="255"/>
      <c r="H489" s="258">
        <v>1</v>
      </c>
      <c r="I489" s="259"/>
      <c r="J489" s="255"/>
      <c r="K489" s="255"/>
      <c r="L489" s="260"/>
      <c r="M489" s="261"/>
      <c r="N489" s="262"/>
      <c r="O489" s="262"/>
      <c r="P489" s="262"/>
      <c r="Q489" s="262"/>
      <c r="R489" s="262"/>
      <c r="S489" s="262"/>
      <c r="T489" s="263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64" t="s">
        <v>156</v>
      </c>
      <c r="AU489" s="264" t="s">
        <v>84</v>
      </c>
      <c r="AV489" s="15" t="s">
        <v>152</v>
      </c>
      <c r="AW489" s="15" t="s">
        <v>30</v>
      </c>
      <c r="AX489" s="15" t="s">
        <v>82</v>
      </c>
      <c r="AY489" s="264" t="s">
        <v>146</v>
      </c>
    </row>
    <row r="490" s="2" customFormat="1" ht="55.5" customHeight="1">
      <c r="A490" s="39"/>
      <c r="B490" s="40"/>
      <c r="C490" s="219" t="s">
        <v>276</v>
      </c>
      <c r="D490" s="219" t="s">
        <v>148</v>
      </c>
      <c r="E490" s="220" t="s">
        <v>1287</v>
      </c>
      <c r="F490" s="221" t="s">
        <v>1288</v>
      </c>
      <c r="G490" s="222" t="s">
        <v>307</v>
      </c>
      <c r="H490" s="223">
        <v>3</v>
      </c>
      <c r="I490" s="224"/>
      <c r="J490" s="225">
        <f>ROUND(I490*H490,2)</f>
        <v>0</v>
      </c>
      <c r="K490" s="221" t="s">
        <v>1</v>
      </c>
      <c r="L490" s="45"/>
      <c r="M490" s="226" t="s">
        <v>1</v>
      </c>
      <c r="N490" s="227" t="s">
        <v>39</v>
      </c>
      <c r="O490" s="92"/>
      <c r="P490" s="228">
        <f>O490*H490</f>
        <v>0</v>
      </c>
      <c r="Q490" s="228">
        <v>0</v>
      </c>
      <c r="R490" s="228">
        <f>Q490*H490</f>
        <v>0</v>
      </c>
      <c r="S490" s="228">
        <v>0</v>
      </c>
      <c r="T490" s="229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30" t="s">
        <v>190</v>
      </c>
      <c r="AT490" s="230" t="s">
        <v>148</v>
      </c>
      <c r="AU490" s="230" t="s">
        <v>84</v>
      </c>
      <c r="AY490" s="18" t="s">
        <v>146</v>
      </c>
      <c r="BE490" s="231">
        <f>IF(N490="základní",J490,0)</f>
        <v>0</v>
      </c>
      <c r="BF490" s="231">
        <f>IF(N490="snížená",J490,0)</f>
        <v>0</v>
      </c>
      <c r="BG490" s="231">
        <f>IF(N490="zákl. přenesená",J490,0)</f>
        <v>0</v>
      </c>
      <c r="BH490" s="231">
        <f>IF(N490="sníž. přenesená",J490,0)</f>
        <v>0</v>
      </c>
      <c r="BI490" s="231">
        <f>IF(N490="nulová",J490,0)</f>
        <v>0</v>
      </c>
      <c r="BJ490" s="18" t="s">
        <v>82</v>
      </c>
      <c r="BK490" s="231">
        <f>ROUND(I490*H490,2)</f>
        <v>0</v>
      </c>
      <c r="BL490" s="18" t="s">
        <v>190</v>
      </c>
      <c r="BM490" s="230" t="s">
        <v>383</v>
      </c>
    </row>
    <row r="491" s="13" customFormat="1">
      <c r="A491" s="13"/>
      <c r="B491" s="232"/>
      <c r="C491" s="233"/>
      <c r="D491" s="234" t="s">
        <v>156</v>
      </c>
      <c r="E491" s="235" t="s">
        <v>1</v>
      </c>
      <c r="F491" s="236" t="s">
        <v>1233</v>
      </c>
      <c r="G491" s="233"/>
      <c r="H491" s="235" t="s">
        <v>1</v>
      </c>
      <c r="I491" s="237"/>
      <c r="J491" s="233"/>
      <c r="K491" s="233"/>
      <c r="L491" s="238"/>
      <c r="M491" s="239"/>
      <c r="N491" s="240"/>
      <c r="O491" s="240"/>
      <c r="P491" s="240"/>
      <c r="Q491" s="240"/>
      <c r="R491" s="240"/>
      <c r="S491" s="240"/>
      <c r="T491" s="241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2" t="s">
        <v>156</v>
      </c>
      <c r="AU491" s="242" t="s">
        <v>84</v>
      </c>
      <c r="AV491" s="13" t="s">
        <v>82</v>
      </c>
      <c r="AW491" s="13" t="s">
        <v>30</v>
      </c>
      <c r="AX491" s="13" t="s">
        <v>74</v>
      </c>
      <c r="AY491" s="242" t="s">
        <v>146</v>
      </c>
    </row>
    <row r="492" s="13" customFormat="1">
      <c r="A492" s="13"/>
      <c r="B492" s="232"/>
      <c r="C492" s="233"/>
      <c r="D492" s="234" t="s">
        <v>156</v>
      </c>
      <c r="E492" s="235" t="s">
        <v>1</v>
      </c>
      <c r="F492" s="236" t="s">
        <v>1234</v>
      </c>
      <c r="G492" s="233"/>
      <c r="H492" s="235" t="s">
        <v>1</v>
      </c>
      <c r="I492" s="237"/>
      <c r="J492" s="233"/>
      <c r="K492" s="233"/>
      <c r="L492" s="238"/>
      <c r="M492" s="239"/>
      <c r="N492" s="240"/>
      <c r="O492" s="240"/>
      <c r="P492" s="240"/>
      <c r="Q492" s="240"/>
      <c r="R492" s="240"/>
      <c r="S492" s="240"/>
      <c r="T492" s="241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2" t="s">
        <v>156</v>
      </c>
      <c r="AU492" s="242" t="s">
        <v>84</v>
      </c>
      <c r="AV492" s="13" t="s">
        <v>82</v>
      </c>
      <c r="AW492" s="13" t="s">
        <v>30</v>
      </c>
      <c r="AX492" s="13" t="s">
        <v>74</v>
      </c>
      <c r="AY492" s="242" t="s">
        <v>146</v>
      </c>
    </row>
    <row r="493" s="14" customFormat="1">
      <c r="A493" s="14"/>
      <c r="B493" s="243"/>
      <c r="C493" s="244"/>
      <c r="D493" s="234" t="s">
        <v>156</v>
      </c>
      <c r="E493" s="245" t="s">
        <v>1</v>
      </c>
      <c r="F493" s="246" t="s">
        <v>1289</v>
      </c>
      <c r="G493" s="244"/>
      <c r="H493" s="247">
        <v>1</v>
      </c>
      <c r="I493" s="248"/>
      <c r="J493" s="244"/>
      <c r="K493" s="244"/>
      <c r="L493" s="249"/>
      <c r="M493" s="250"/>
      <c r="N493" s="251"/>
      <c r="O493" s="251"/>
      <c r="P493" s="251"/>
      <c r="Q493" s="251"/>
      <c r="R493" s="251"/>
      <c r="S493" s="251"/>
      <c r="T493" s="252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3" t="s">
        <v>156</v>
      </c>
      <c r="AU493" s="253" t="s">
        <v>84</v>
      </c>
      <c r="AV493" s="14" t="s">
        <v>84</v>
      </c>
      <c r="AW493" s="14" t="s">
        <v>30</v>
      </c>
      <c r="AX493" s="14" t="s">
        <v>74</v>
      </c>
      <c r="AY493" s="253" t="s">
        <v>146</v>
      </c>
    </row>
    <row r="494" s="14" customFormat="1">
      <c r="A494" s="14"/>
      <c r="B494" s="243"/>
      <c r="C494" s="244"/>
      <c r="D494" s="234" t="s">
        <v>156</v>
      </c>
      <c r="E494" s="245" t="s">
        <v>1</v>
      </c>
      <c r="F494" s="246" t="s">
        <v>1290</v>
      </c>
      <c r="G494" s="244"/>
      <c r="H494" s="247">
        <v>1</v>
      </c>
      <c r="I494" s="248"/>
      <c r="J494" s="244"/>
      <c r="K494" s="244"/>
      <c r="L494" s="249"/>
      <c r="M494" s="250"/>
      <c r="N494" s="251"/>
      <c r="O494" s="251"/>
      <c r="P494" s="251"/>
      <c r="Q494" s="251"/>
      <c r="R494" s="251"/>
      <c r="S494" s="251"/>
      <c r="T494" s="252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3" t="s">
        <v>156</v>
      </c>
      <c r="AU494" s="253" t="s">
        <v>84</v>
      </c>
      <c r="AV494" s="14" t="s">
        <v>84</v>
      </c>
      <c r="AW494" s="14" t="s">
        <v>30</v>
      </c>
      <c r="AX494" s="14" t="s">
        <v>74</v>
      </c>
      <c r="AY494" s="253" t="s">
        <v>146</v>
      </c>
    </row>
    <row r="495" s="14" customFormat="1">
      <c r="A495" s="14"/>
      <c r="B495" s="243"/>
      <c r="C495" s="244"/>
      <c r="D495" s="234" t="s">
        <v>156</v>
      </c>
      <c r="E495" s="245" t="s">
        <v>1</v>
      </c>
      <c r="F495" s="246" t="s">
        <v>1291</v>
      </c>
      <c r="G495" s="244"/>
      <c r="H495" s="247">
        <v>1</v>
      </c>
      <c r="I495" s="248"/>
      <c r="J495" s="244"/>
      <c r="K495" s="244"/>
      <c r="L495" s="249"/>
      <c r="M495" s="250"/>
      <c r="N495" s="251"/>
      <c r="O495" s="251"/>
      <c r="P495" s="251"/>
      <c r="Q495" s="251"/>
      <c r="R495" s="251"/>
      <c r="S495" s="251"/>
      <c r="T495" s="252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3" t="s">
        <v>156</v>
      </c>
      <c r="AU495" s="253" t="s">
        <v>84</v>
      </c>
      <c r="AV495" s="14" t="s">
        <v>84</v>
      </c>
      <c r="AW495" s="14" t="s">
        <v>30</v>
      </c>
      <c r="AX495" s="14" t="s">
        <v>74</v>
      </c>
      <c r="AY495" s="253" t="s">
        <v>146</v>
      </c>
    </row>
    <row r="496" s="15" customFormat="1">
      <c r="A496" s="15"/>
      <c r="B496" s="254"/>
      <c r="C496" s="255"/>
      <c r="D496" s="234" t="s">
        <v>156</v>
      </c>
      <c r="E496" s="256" t="s">
        <v>1</v>
      </c>
      <c r="F496" s="257" t="s">
        <v>160</v>
      </c>
      <c r="G496" s="255"/>
      <c r="H496" s="258">
        <v>3</v>
      </c>
      <c r="I496" s="259"/>
      <c r="J496" s="255"/>
      <c r="K496" s="255"/>
      <c r="L496" s="260"/>
      <c r="M496" s="261"/>
      <c r="N496" s="262"/>
      <c r="O496" s="262"/>
      <c r="P496" s="262"/>
      <c r="Q496" s="262"/>
      <c r="R496" s="262"/>
      <c r="S496" s="262"/>
      <c r="T496" s="263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64" t="s">
        <v>156</v>
      </c>
      <c r="AU496" s="264" t="s">
        <v>84</v>
      </c>
      <c r="AV496" s="15" t="s">
        <v>152</v>
      </c>
      <c r="AW496" s="15" t="s">
        <v>30</v>
      </c>
      <c r="AX496" s="15" t="s">
        <v>82</v>
      </c>
      <c r="AY496" s="264" t="s">
        <v>146</v>
      </c>
    </row>
    <row r="497" s="2" customFormat="1" ht="49.05" customHeight="1">
      <c r="A497" s="39"/>
      <c r="B497" s="40"/>
      <c r="C497" s="219" t="s">
        <v>384</v>
      </c>
      <c r="D497" s="219" t="s">
        <v>148</v>
      </c>
      <c r="E497" s="220" t="s">
        <v>1292</v>
      </c>
      <c r="F497" s="221" t="s">
        <v>1293</v>
      </c>
      <c r="G497" s="222" t="s">
        <v>307</v>
      </c>
      <c r="H497" s="223">
        <v>1</v>
      </c>
      <c r="I497" s="224"/>
      <c r="J497" s="225">
        <f>ROUND(I497*H497,2)</f>
        <v>0</v>
      </c>
      <c r="K497" s="221" t="s">
        <v>1</v>
      </c>
      <c r="L497" s="45"/>
      <c r="M497" s="226" t="s">
        <v>1</v>
      </c>
      <c r="N497" s="227" t="s">
        <v>39</v>
      </c>
      <c r="O497" s="92"/>
      <c r="P497" s="228">
        <f>O497*H497</f>
        <v>0</v>
      </c>
      <c r="Q497" s="228">
        <v>0</v>
      </c>
      <c r="R497" s="228">
        <f>Q497*H497</f>
        <v>0</v>
      </c>
      <c r="S497" s="228">
        <v>0</v>
      </c>
      <c r="T497" s="229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30" t="s">
        <v>190</v>
      </c>
      <c r="AT497" s="230" t="s">
        <v>148</v>
      </c>
      <c r="AU497" s="230" t="s">
        <v>84</v>
      </c>
      <c r="AY497" s="18" t="s">
        <v>146</v>
      </c>
      <c r="BE497" s="231">
        <f>IF(N497="základní",J497,0)</f>
        <v>0</v>
      </c>
      <c r="BF497" s="231">
        <f>IF(N497="snížená",J497,0)</f>
        <v>0</v>
      </c>
      <c r="BG497" s="231">
        <f>IF(N497="zákl. přenesená",J497,0)</f>
        <v>0</v>
      </c>
      <c r="BH497" s="231">
        <f>IF(N497="sníž. přenesená",J497,0)</f>
        <v>0</v>
      </c>
      <c r="BI497" s="231">
        <f>IF(N497="nulová",J497,0)</f>
        <v>0</v>
      </c>
      <c r="BJ497" s="18" t="s">
        <v>82</v>
      </c>
      <c r="BK497" s="231">
        <f>ROUND(I497*H497,2)</f>
        <v>0</v>
      </c>
      <c r="BL497" s="18" t="s">
        <v>190</v>
      </c>
      <c r="BM497" s="230" t="s">
        <v>387</v>
      </c>
    </row>
    <row r="498" s="13" customFormat="1">
      <c r="A498" s="13"/>
      <c r="B498" s="232"/>
      <c r="C498" s="233"/>
      <c r="D498" s="234" t="s">
        <v>156</v>
      </c>
      <c r="E498" s="235" t="s">
        <v>1</v>
      </c>
      <c r="F498" s="236" t="s">
        <v>1233</v>
      </c>
      <c r="G498" s="233"/>
      <c r="H498" s="235" t="s">
        <v>1</v>
      </c>
      <c r="I498" s="237"/>
      <c r="J498" s="233"/>
      <c r="K498" s="233"/>
      <c r="L498" s="238"/>
      <c r="M498" s="239"/>
      <c r="N498" s="240"/>
      <c r="O498" s="240"/>
      <c r="P498" s="240"/>
      <c r="Q498" s="240"/>
      <c r="R498" s="240"/>
      <c r="S498" s="240"/>
      <c r="T498" s="241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2" t="s">
        <v>156</v>
      </c>
      <c r="AU498" s="242" t="s">
        <v>84</v>
      </c>
      <c r="AV498" s="13" t="s">
        <v>82</v>
      </c>
      <c r="AW498" s="13" t="s">
        <v>30</v>
      </c>
      <c r="AX498" s="13" t="s">
        <v>74</v>
      </c>
      <c r="AY498" s="242" t="s">
        <v>146</v>
      </c>
    </row>
    <row r="499" s="13" customFormat="1">
      <c r="A499" s="13"/>
      <c r="B499" s="232"/>
      <c r="C499" s="233"/>
      <c r="D499" s="234" t="s">
        <v>156</v>
      </c>
      <c r="E499" s="235" t="s">
        <v>1</v>
      </c>
      <c r="F499" s="236" t="s">
        <v>1234</v>
      </c>
      <c r="G499" s="233"/>
      <c r="H499" s="235" t="s">
        <v>1</v>
      </c>
      <c r="I499" s="237"/>
      <c r="J499" s="233"/>
      <c r="K499" s="233"/>
      <c r="L499" s="238"/>
      <c r="M499" s="239"/>
      <c r="N499" s="240"/>
      <c r="O499" s="240"/>
      <c r="P499" s="240"/>
      <c r="Q499" s="240"/>
      <c r="R499" s="240"/>
      <c r="S499" s="240"/>
      <c r="T499" s="241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2" t="s">
        <v>156</v>
      </c>
      <c r="AU499" s="242" t="s">
        <v>84</v>
      </c>
      <c r="AV499" s="13" t="s">
        <v>82</v>
      </c>
      <c r="AW499" s="13" t="s">
        <v>30</v>
      </c>
      <c r="AX499" s="13" t="s">
        <v>74</v>
      </c>
      <c r="AY499" s="242" t="s">
        <v>146</v>
      </c>
    </row>
    <row r="500" s="14" customFormat="1">
      <c r="A500" s="14"/>
      <c r="B500" s="243"/>
      <c r="C500" s="244"/>
      <c r="D500" s="234" t="s">
        <v>156</v>
      </c>
      <c r="E500" s="245" t="s">
        <v>1</v>
      </c>
      <c r="F500" s="246" t="s">
        <v>1294</v>
      </c>
      <c r="G500" s="244"/>
      <c r="H500" s="247">
        <v>1</v>
      </c>
      <c r="I500" s="248"/>
      <c r="J500" s="244"/>
      <c r="K500" s="244"/>
      <c r="L500" s="249"/>
      <c r="M500" s="250"/>
      <c r="N500" s="251"/>
      <c r="O500" s="251"/>
      <c r="P500" s="251"/>
      <c r="Q500" s="251"/>
      <c r="R500" s="251"/>
      <c r="S500" s="251"/>
      <c r="T500" s="252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53" t="s">
        <v>156</v>
      </c>
      <c r="AU500" s="253" t="s">
        <v>84</v>
      </c>
      <c r="AV500" s="14" t="s">
        <v>84</v>
      </c>
      <c r="AW500" s="14" t="s">
        <v>30</v>
      </c>
      <c r="AX500" s="14" t="s">
        <v>74</v>
      </c>
      <c r="AY500" s="253" t="s">
        <v>146</v>
      </c>
    </row>
    <row r="501" s="15" customFormat="1">
      <c r="A501" s="15"/>
      <c r="B501" s="254"/>
      <c r="C501" s="255"/>
      <c r="D501" s="234" t="s">
        <v>156</v>
      </c>
      <c r="E501" s="256" t="s">
        <v>1</v>
      </c>
      <c r="F501" s="257" t="s">
        <v>160</v>
      </c>
      <c r="G501" s="255"/>
      <c r="H501" s="258">
        <v>1</v>
      </c>
      <c r="I501" s="259"/>
      <c r="J501" s="255"/>
      <c r="K501" s="255"/>
      <c r="L501" s="260"/>
      <c r="M501" s="261"/>
      <c r="N501" s="262"/>
      <c r="O501" s="262"/>
      <c r="P501" s="262"/>
      <c r="Q501" s="262"/>
      <c r="R501" s="262"/>
      <c r="S501" s="262"/>
      <c r="T501" s="263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64" t="s">
        <v>156</v>
      </c>
      <c r="AU501" s="264" t="s">
        <v>84</v>
      </c>
      <c r="AV501" s="15" t="s">
        <v>152</v>
      </c>
      <c r="AW501" s="15" t="s">
        <v>30</v>
      </c>
      <c r="AX501" s="15" t="s">
        <v>82</v>
      </c>
      <c r="AY501" s="264" t="s">
        <v>146</v>
      </c>
    </row>
    <row r="502" s="2" customFormat="1" ht="16.5" customHeight="1">
      <c r="A502" s="39"/>
      <c r="B502" s="40"/>
      <c r="C502" s="219" t="s">
        <v>279</v>
      </c>
      <c r="D502" s="219" t="s">
        <v>148</v>
      </c>
      <c r="E502" s="220" t="s">
        <v>1295</v>
      </c>
      <c r="F502" s="221" t="s">
        <v>1296</v>
      </c>
      <c r="G502" s="222" t="s">
        <v>513</v>
      </c>
      <c r="H502" s="223">
        <v>40</v>
      </c>
      <c r="I502" s="224"/>
      <c r="J502" s="225">
        <f>ROUND(I502*H502,2)</f>
        <v>0</v>
      </c>
      <c r="K502" s="221" t="s">
        <v>33</v>
      </c>
      <c r="L502" s="45"/>
      <c r="M502" s="226" t="s">
        <v>1</v>
      </c>
      <c r="N502" s="227" t="s">
        <v>39</v>
      </c>
      <c r="O502" s="92"/>
      <c r="P502" s="228">
        <f>O502*H502</f>
        <v>0</v>
      </c>
      <c r="Q502" s="228">
        <v>0</v>
      </c>
      <c r="R502" s="228">
        <f>Q502*H502</f>
        <v>0</v>
      </c>
      <c r="S502" s="228">
        <v>0</v>
      </c>
      <c r="T502" s="229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30" t="s">
        <v>190</v>
      </c>
      <c r="AT502" s="230" t="s">
        <v>148</v>
      </c>
      <c r="AU502" s="230" t="s">
        <v>84</v>
      </c>
      <c r="AY502" s="18" t="s">
        <v>146</v>
      </c>
      <c r="BE502" s="231">
        <f>IF(N502="základní",J502,0)</f>
        <v>0</v>
      </c>
      <c r="BF502" s="231">
        <f>IF(N502="snížená",J502,0)</f>
        <v>0</v>
      </c>
      <c r="BG502" s="231">
        <f>IF(N502="zákl. přenesená",J502,0)</f>
        <v>0</v>
      </c>
      <c r="BH502" s="231">
        <f>IF(N502="sníž. přenesená",J502,0)</f>
        <v>0</v>
      </c>
      <c r="BI502" s="231">
        <f>IF(N502="nulová",J502,0)</f>
        <v>0</v>
      </c>
      <c r="BJ502" s="18" t="s">
        <v>82</v>
      </c>
      <c r="BK502" s="231">
        <f>ROUND(I502*H502,2)</f>
        <v>0</v>
      </c>
      <c r="BL502" s="18" t="s">
        <v>190</v>
      </c>
      <c r="BM502" s="230" t="s">
        <v>390</v>
      </c>
    </row>
    <row r="503" s="13" customFormat="1">
      <c r="A503" s="13"/>
      <c r="B503" s="232"/>
      <c r="C503" s="233"/>
      <c r="D503" s="234" t="s">
        <v>156</v>
      </c>
      <c r="E503" s="235" t="s">
        <v>1</v>
      </c>
      <c r="F503" s="236" t="s">
        <v>1225</v>
      </c>
      <c r="G503" s="233"/>
      <c r="H503" s="235" t="s">
        <v>1</v>
      </c>
      <c r="I503" s="237"/>
      <c r="J503" s="233"/>
      <c r="K503" s="233"/>
      <c r="L503" s="238"/>
      <c r="M503" s="239"/>
      <c r="N503" s="240"/>
      <c r="O503" s="240"/>
      <c r="P503" s="240"/>
      <c r="Q503" s="240"/>
      <c r="R503" s="240"/>
      <c r="S503" s="240"/>
      <c r="T503" s="241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2" t="s">
        <v>156</v>
      </c>
      <c r="AU503" s="242" t="s">
        <v>84</v>
      </c>
      <c r="AV503" s="13" t="s">
        <v>82</v>
      </c>
      <c r="AW503" s="13" t="s">
        <v>30</v>
      </c>
      <c r="AX503" s="13" t="s">
        <v>74</v>
      </c>
      <c r="AY503" s="242" t="s">
        <v>146</v>
      </c>
    </row>
    <row r="504" s="13" customFormat="1">
      <c r="A504" s="13"/>
      <c r="B504" s="232"/>
      <c r="C504" s="233"/>
      <c r="D504" s="234" t="s">
        <v>156</v>
      </c>
      <c r="E504" s="235" t="s">
        <v>1</v>
      </c>
      <c r="F504" s="236" t="s">
        <v>1297</v>
      </c>
      <c r="G504" s="233"/>
      <c r="H504" s="235" t="s">
        <v>1</v>
      </c>
      <c r="I504" s="237"/>
      <c r="J504" s="233"/>
      <c r="K504" s="233"/>
      <c r="L504" s="238"/>
      <c r="M504" s="239"/>
      <c r="N504" s="240"/>
      <c r="O504" s="240"/>
      <c r="P504" s="240"/>
      <c r="Q504" s="240"/>
      <c r="R504" s="240"/>
      <c r="S504" s="240"/>
      <c r="T504" s="241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2" t="s">
        <v>156</v>
      </c>
      <c r="AU504" s="242" t="s">
        <v>84</v>
      </c>
      <c r="AV504" s="13" t="s">
        <v>82</v>
      </c>
      <c r="AW504" s="13" t="s">
        <v>30</v>
      </c>
      <c r="AX504" s="13" t="s">
        <v>74</v>
      </c>
      <c r="AY504" s="242" t="s">
        <v>146</v>
      </c>
    </row>
    <row r="505" s="14" customFormat="1">
      <c r="A505" s="14"/>
      <c r="B505" s="243"/>
      <c r="C505" s="244"/>
      <c r="D505" s="234" t="s">
        <v>156</v>
      </c>
      <c r="E505" s="245" t="s">
        <v>1</v>
      </c>
      <c r="F505" s="246" t="s">
        <v>1298</v>
      </c>
      <c r="G505" s="244"/>
      <c r="H505" s="247">
        <v>40</v>
      </c>
      <c r="I505" s="248"/>
      <c r="J505" s="244"/>
      <c r="K505" s="244"/>
      <c r="L505" s="249"/>
      <c r="M505" s="250"/>
      <c r="N505" s="251"/>
      <c r="O505" s="251"/>
      <c r="P505" s="251"/>
      <c r="Q505" s="251"/>
      <c r="R505" s="251"/>
      <c r="S505" s="251"/>
      <c r="T505" s="252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3" t="s">
        <v>156</v>
      </c>
      <c r="AU505" s="253" t="s">
        <v>84</v>
      </c>
      <c r="AV505" s="14" t="s">
        <v>84</v>
      </c>
      <c r="AW505" s="14" t="s">
        <v>30</v>
      </c>
      <c r="AX505" s="14" t="s">
        <v>74</v>
      </c>
      <c r="AY505" s="253" t="s">
        <v>146</v>
      </c>
    </row>
    <row r="506" s="15" customFormat="1">
      <c r="A506" s="15"/>
      <c r="B506" s="254"/>
      <c r="C506" s="255"/>
      <c r="D506" s="234" t="s">
        <v>156</v>
      </c>
      <c r="E506" s="256" t="s">
        <v>1</v>
      </c>
      <c r="F506" s="257" t="s">
        <v>160</v>
      </c>
      <c r="G506" s="255"/>
      <c r="H506" s="258">
        <v>40</v>
      </c>
      <c r="I506" s="259"/>
      <c r="J506" s="255"/>
      <c r="K506" s="255"/>
      <c r="L506" s="260"/>
      <c r="M506" s="261"/>
      <c r="N506" s="262"/>
      <c r="O506" s="262"/>
      <c r="P506" s="262"/>
      <c r="Q506" s="262"/>
      <c r="R506" s="262"/>
      <c r="S506" s="262"/>
      <c r="T506" s="263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64" t="s">
        <v>156</v>
      </c>
      <c r="AU506" s="264" t="s">
        <v>84</v>
      </c>
      <c r="AV506" s="15" t="s">
        <v>152</v>
      </c>
      <c r="AW506" s="15" t="s">
        <v>30</v>
      </c>
      <c r="AX506" s="15" t="s">
        <v>82</v>
      </c>
      <c r="AY506" s="264" t="s">
        <v>146</v>
      </c>
    </row>
    <row r="507" s="2" customFormat="1" ht="37.8" customHeight="1">
      <c r="A507" s="39"/>
      <c r="B507" s="40"/>
      <c r="C507" s="265" t="s">
        <v>391</v>
      </c>
      <c r="D507" s="265" t="s">
        <v>201</v>
      </c>
      <c r="E507" s="266" t="s">
        <v>1299</v>
      </c>
      <c r="F507" s="267" t="s">
        <v>1300</v>
      </c>
      <c r="G507" s="268" t="s">
        <v>197</v>
      </c>
      <c r="H507" s="269">
        <v>1</v>
      </c>
      <c r="I507" s="270"/>
      <c r="J507" s="271">
        <f>ROUND(I507*H507,2)</f>
        <v>0</v>
      </c>
      <c r="K507" s="267" t="s">
        <v>1</v>
      </c>
      <c r="L507" s="272"/>
      <c r="M507" s="273" t="s">
        <v>1</v>
      </c>
      <c r="N507" s="274" t="s">
        <v>39</v>
      </c>
      <c r="O507" s="92"/>
      <c r="P507" s="228">
        <f>O507*H507</f>
        <v>0</v>
      </c>
      <c r="Q507" s="228">
        <v>0</v>
      </c>
      <c r="R507" s="228">
        <f>Q507*H507</f>
        <v>0</v>
      </c>
      <c r="S507" s="228">
        <v>0</v>
      </c>
      <c r="T507" s="229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30" t="s">
        <v>234</v>
      </c>
      <c r="AT507" s="230" t="s">
        <v>201</v>
      </c>
      <c r="AU507" s="230" t="s">
        <v>84</v>
      </c>
      <c r="AY507" s="18" t="s">
        <v>146</v>
      </c>
      <c r="BE507" s="231">
        <f>IF(N507="základní",J507,0)</f>
        <v>0</v>
      </c>
      <c r="BF507" s="231">
        <f>IF(N507="snížená",J507,0)</f>
        <v>0</v>
      </c>
      <c r="BG507" s="231">
        <f>IF(N507="zákl. přenesená",J507,0)</f>
        <v>0</v>
      </c>
      <c r="BH507" s="231">
        <f>IF(N507="sníž. přenesená",J507,0)</f>
        <v>0</v>
      </c>
      <c r="BI507" s="231">
        <f>IF(N507="nulová",J507,0)</f>
        <v>0</v>
      </c>
      <c r="BJ507" s="18" t="s">
        <v>82</v>
      </c>
      <c r="BK507" s="231">
        <f>ROUND(I507*H507,2)</f>
        <v>0</v>
      </c>
      <c r="BL507" s="18" t="s">
        <v>190</v>
      </c>
      <c r="BM507" s="230" t="s">
        <v>394</v>
      </c>
    </row>
    <row r="508" s="2" customFormat="1" ht="24.15" customHeight="1">
      <c r="A508" s="39"/>
      <c r="B508" s="40"/>
      <c r="C508" s="219" t="s">
        <v>284</v>
      </c>
      <c r="D508" s="219" t="s">
        <v>148</v>
      </c>
      <c r="E508" s="220" t="s">
        <v>793</v>
      </c>
      <c r="F508" s="221" t="s">
        <v>794</v>
      </c>
      <c r="G508" s="222" t="s">
        <v>185</v>
      </c>
      <c r="H508" s="223">
        <v>2.8530000000000002</v>
      </c>
      <c r="I508" s="224"/>
      <c r="J508" s="225">
        <f>ROUND(I508*H508,2)</f>
        <v>0</v>
      </c>
      <c r="K508" s="221" t="s">
        <v>33</v>
      </c>
      <c r="L508" s="45"/>
      <c r="M508" s="226" t="s">
        <v>1</v>
      </c>
      <c r="N508" s="227" t="s">
        <v>39</v>
      </c>
      <c r="O508" s="92"/>
      <c r="P508" s="228">
        <f>O508*H508</f>
        <v>0</v>
      </c>
      <c r="Q508" s="228">
        <v>0</v>
      </c>
      <c r="R508" s="228">
        <f>Q508*H508</f>
        <v>0</v>
      </c>
      <c r="S508" s="228">
        <v>0</v>
      </c>
      <c r="T508" s="229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30" t="s">
        <v>190</v>
      </c>
      <c r="AT508" s="230" t="s">
        <v>148</v>
      </c>
      <c r="AU508" s="230" t="s">
        <v>84</v>
      </c>
      <c r="AY508" s="18" t="s">
        <v>146</v>
      </c>
      <c r="BE508" s="231">
        <f>IF(N508="základní",J508,0)</f>
        <v>0</v>
      </c>
      <c r="BF508" s="231">
        <f>IF(N508="snížená",J508,0)</f>
        <v>0</v>
      </c>
      <c r="BG508" s="231">
        <f>IF(N508="zákl. přenesená",J508,0)</f>
        <v>0</v>
      </c>
      <c r="BH508" s="231">
        <f>IF(N508="sníž. přenesená",J508,0)</f>
        <v>0</v>
      </c>
      <c r="BI508" s="231">
        <f>IF(N508="nulová",J508,0)</f>
        <v>0</v>
      </c>
      <c r="BJ508" s="18" t="s">
        <v>82</v>
      </c>
      <c r="BK508" s="231">
        <f>ROUND(I508*H508,2)</f>
        <v>0</v>
      </c>
      <c r="BL508" s="18" t="s">
        <v>190</v>
      </c>
      <c r="BM508" s="230" t="s">
        <v>397</v>
      </c>
    </row>
    <row r="509" s="12" customFormat="1" ht="22.8" customHeight="1">
      <c r="A509" s="12"/>
      <c r="B509" s="203"/>
      <c r="C509" s="204"/>
      <c r="D509" s="205" t="s">
        <v>73</v>
      </c>
      <c r="E509" s="217" t="s">
        <v>1301</v>
      </c>
      <c r="F509" s="217" t="s">
        <v>1302</v>
      </c>
      <c r="G509" s="204"/>
      <c r="H509" s="204"/>
      <c r="I509" s="207"/>
      <c r="J509" s="218">
        <f>BK509</f>
        <v>0</v>
      </c>
      <c r="K509" s="204"/>
      <c r="L509" s="209"/>
      <c r="M509" s="210"/>
      <c r="N509" s="211"/>
      <c r="O509" s="211"/>
      <c r="P509" s="212">
        <f>SUM(P510:P572)</f>
        <v>0</v>
      </c>
      <c r="Q509" s="211"/>
      <c r="R509" s="212">
        <f>SUM(R510:R572)</f>
        <v>0</v>
      </c>
      <c r="S509" s="211"/>
      <c r="T509" s="213">
        <f>SUM(T510:T572)</f>
        <v>0</v>
      </c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R509" s="214" t="s">
        <v>84</v>
      </c>
      <c r="AT509" s="215" t="s">
        <v>73</v>
      </c>
      <c r="AU509" s="215" t="s">
        <v>82</v>
      </c>
      <c r="AY509" s="214" t="s">
        <v>146</v>
      </c>
      <c r="BK509" s="216">
        <f>SUM(BK510:BK572)</f>
        <v>0</v>
      </c>
    </row>
    <row r="510" s="2" customFormat="1" ht="16.5" customHeight="1">
      <c r="A510" s="39"/>
      <c r="B510" s="40"/>
      <c r="C510" s="219" t="s">
        <v>398</v>
      </c>
      <c r="D510" s="219" t="s">
        <v>148</v>
      </c>
      <c r="E510" s="220" t="s">
        <v>1303</v>
      </c>
      <c r="F510" s="221" t="s">
        <v>1304</v>
      </c>
      <c r="G510" s="222" t="s">
        <v>218</v>
      </c>
      <c r="H510" s="223">
        <v>13.946</v>
      </c>
      <c r="I510" s="224"/>
      <c r="J510" s="225">
        <f>ROUND(I510*H510,2)</f>
        <v>0</v>
      </c>
      <c r="K510" s="221" t="s">
        <v>33</v>
      </c>
      <c r="L510" s="45"/>
      <c r="M510" s="226" t="s">
        <v>1</v>
      </c>
      <c r="N510" s="227" t="s">
        <v>39</v>
      </c>
      <c r="O510" s="92"/>
      <c r="P510" s="228">
        <f>O510*H510</f>
        <v>0</v>
      </c>
      <c r="Q510" s="228">
        <v>0</v>
      </c>
      <c r="R510" s="228">
        <f>Q510*H510</f>
        <v>0</v>
      </c>
      <c r="S510" s="228">
        <v>0</v>
      </c>
      <c r="T510" s="229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30" t="s">
        <v>190</v>
      </c>
      <c r="AT510" s="230" t="s">
        <v>148</v>
      </c>
      <c r="AU510" s="230" t="s">
        <v>84</v>
      </c>
      <c r="AY510" s="18" t="s">
        <v>146</v>
      </c>
      <c r="BE510" s="231">
        <f>IF(N510="základní",J510,0)</f>
        <v>0</v>
      </c>
      <c r="BF510" s="231">
        <f>IF(N510="snížená",J510,0)</f>
        <v>0</v>
      </c>
      <c r="BG510" s="231">
        <f>IF(N510="zákl. přenesená",J510,0)</f>
        <v>0</v>
      </c>
      <c r="BH510" s="231">
        <f>IF(N510="sníž. přenesená",J510,0)</f>
        <v>0</v>
      </c>
      <c r="BI510" s="231">
        <f>IF(N510="nulová",J510,0)</f>
        <v>0</v>
      </c>
      <c r="BJ510" s="18" t="s">
        <v>82</v>
      </c>
      <c r="BK510" s="231">
        <f>ROUND(I510*H510,2)</f>
        <v>0</v>
      </c>
      <c r="BL510" s="18" t="s">
        <v>190</v>
      </c>
      <c r="BM510" s="230" t="s">
        <v>401</v>
      </c>
    </row>
    <row r="511" s="2" customFormat="1" ht="16.5" customHeight="1">
      <c r="A511" s="39"/>
      <c r="B511" s="40"/>
      <c r="C511" s="219" t="s">
        <v>289</v>
      </c>
      <c r="D511" s="219" t="s">
        <v>148</v>
      </c>
      <c r="E511" s="220" t="s">
        <v>1305</v>
      </c>
      <c r="F511" s="221" t="s">
        <v>1306</v>
      </c>
      <c r="G511" s="222" t="s">
        <v>218</v>
      </c>
      <c r="H511" s="223">
        <v>13.946</v>
      </c>
      <c r="I511" s="224"/>
      <c r="J511" s="225">
        <f>ROUND(I511*H511,2)</f>
        <v>0</v>
      </c>
      <c r="K511" s="221" t="s">
        <v>33</v>
      </c>
      <c r="L511" s="45"/>
      <c r="M511" s="226" t="s">
        <v>1</v>
      </c>
      <c r="N511" s="227" t="s">
        <v>39</v>
      </c>
      <c r="O511" s="92"/>
      <c r="P511" s="228">
        <f>O511*H511</f>
        <v>0</v>
      </c>
      <c r="Q511" s="228">
        <v>0</v>
      </c>
      <c r="R511" s="228">
        <f>Q511*H511</f>
        <v>0</v>
      </c>
      <c r="S511" s="228">
        <v>0</v>
      </c>
      <c r="T511" s="229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30" t="s">
        <v>190</v>
      </c>
      <c r="AT511" s="230" t="s">
        <v>148</v>
      </c>
      <c r="AU511" s="230" t="s">
        <v>84</v>
      </c>
      <c r="AY511" s="18" t="s">
        <v>146</v>
      </c>
      <c r="BE511" s="231">
        <f>IF(N511="základní",J511,0)</f>
        <v>0</v>
      </c>
      <c r="BF511" s="231">
        <f>IF(N511="snížená",J511,0)</f>
        <v>0</v>
      </c>
      <c r="BG511" s="231">
        <f>IF(N511="zákl. přenesená",J511,0)</f>
        <v>0</v>
      </c>
      <c r="BH511" s="231">
        <f>IF(N511="sníž. přenesená",J511,0)</f>
        <v>0</v>
      </c>
      <c r="BI511" s="231">
        <f>IF(N511="nulová",J511,0)</f>
        <v>0</v>
      </c>
      <c r="BJ511" s="18" t="s">
        <v>82</v>
      </c>
      <c r="BK511" s="231">
        <f>ROUND(I511*H511,2)</f>
        <v>0</v>
      </c>
      <c r="BL511" s="18" t="s">
        <v>190</v>
      </c>
      <c r="BM511" s="230" t="s">
        <v>404</v>
      </c>
    </row>
    <row r="512" s="13" customFormat="1">
      <c r="A512" s="13"/>
      <c r="B512" s="232"/>
      <c r="C512" s="233"/>
      <c r="D512" s="234" t="s">
        <v>156</v>
      </c>
      <c r="E512" s="235" t="s">
        <v>1</v>
      </c>
      <c r="F512" s="236" t="s">
        <v>1156</v>
      </c>
      <c r="G512" s="233"/>
      <c r="H512" s="235" t="s">
        <v>1</v>
      </c>
      <c r="I512" s="237"/>
      <c r="J512" s="233"/>
      <c r="K512" s="233"/>
      <c r="L512" s="238"/>
      <c r="M512" s="239"/>
      <c r="N512" s="240"/>
      <c r="O512" s="240"/>
      <c r="P512" s="240"/>
      <c r="Q512" s="240"/>
      <c r="R512" s="240"/>
      <c r="S512" s="240"/>
      <c r="T512" s="241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2" t="s">
        <v>156</v>
      </c>
      <c r="AU512" s="242" t="s">
        <v>84</v>
      </c>
      <c r="AV512" s="13" t="s">
        <v>82</v>
      </c>
      <c r="AW512" s="13" t="s">
        <v>30</v>
      </c>
      <c r="AX512" s="13" t="s">
        <v>74</v>
      </c>
      <c r="AY512" s="242" t="s">
        <v>146</v>
      </c>
    </row>
    <row r="513" s="14" customFormat="1">
      <c r="A513" s="14"/>
      <c r="B513" s="243"/>
      <c r="C513" s="244"/>
      <c r="D513" s="234" t="s">
        <v>156</v>
      </c>
      <c r="E513" s="245" t="s">
        <v>1</v>
      </c>
      <c r="F513" s="246" t="s">
        <v>1157</v>
      </c>
      <c r="G513" s="244"/>
      <c r="H513" s="247">
        <v>3.9870000000000001</v>
      </c>
      <c r="I513" s="248"/>
      <c r="J513" s="244"/>
      <c r="K513" s="244"/>
      <c r="L513" s="249"/>
      <c r="M513" s="250"/>
      <c r="N513" s="251"/>
      <c r="O513" s="251"/>
      <c r="P513" s="251"/>
      <c r="Q513" s="251"/>
      <c r="R513" s="251"/>
      <c r="S513" s="251"/>
      <c r="T513" s="252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3" t="s">
        <v>156</v>
      </c>
      <c r="AU513" s="253" t="s">
        <v>84</v>
      </c>
      <c r="AV513" s="14" t="s">
        <v>84</v>
      </c>
      <c r="AW513" s="14" t="s">
        <v>30</v>
      </c>
      <c r="AX513" s="14" t="s">
        <v>74</v>
      </c>
      <c r="AY513" s="253" t="s">
        <v>146</v>
      </c>
    </row>
    <row r="514" s="14" customFormat="1">
      <c r="A514" s="14"/>
      <c r="B514" s="243"/>
      <c r="C514" s="244"/>
      <c r="D514" s="234" t="s">
        <v>156</v>
      </c>
      <c r="E514" s="245" t="s">
        <v>1</v>
      </c>
      <c r="F514" s="246" t="s">
        <v>1158</v>
      </c>
      <c r="G514" s="244"/>
      <c r="H514" s="247">
        <v>2.8559999999999999</v>
      </c>
      <c r="I514" s="248"/>
      <c r="J514" s="244"/>
      <c r="K514" s="244"/>
      <c r="L514" s="249"/>
      <c r="M514" s="250"/>
      <c r="N514" s="251"/>
      <c r="O514" s="251"/>
      <c r="P514" s="251"/>
      <c r="Q514" s="251"/>
      <c r="R514" s="251"/>
      <c r="S514" s="251"/>
      <c r="T514" s="252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3" t="s">
        <v>156</v>
      </c>
      <c r="AU514" s="253" t="s">
        <v>84</v>
      </c>
      <c r="AV514" s="14" t="s">
        <v>84</v>
      </c>
      <c r="AW514" s="14" t="s">
        <v>30</v>
      </c>
      <c r="AX514" s="14" t="s">
        <v>74</v>
      </c>
      <c r="AY514" s="253" t="s">
        <v>146</v>
      </c>
    </row>
    <row r="515" s="14" customFormat="1">
      <c r="A515" s="14"/>
      <c r="B515" s="243"/>
      <c r="C515" s="244"/>
      <c r="D515" s="234" t="s">
        <v>156</v>
      </c>
      <c r="E515" s="245" t="s">
        <v>1</v>
      </c>
      <c r="F515" s="246" t="s">
        <v>1159</v>
      </c>
      <c r="G515" s="244"/>
      <c r="H515" s="247">
        <v>1.0800000000000001</v>
      </c>
      <c r="I515" s="248"/>
      <c r="J515" s="244"/>
      <c r="K515" s="244"/>
      <c r="L515" s="249"/>
      <c r="M515" s="250"/>
      <c r="N515" s="251"/>
      <c r="O515" s="251"/>
      <c r="P515" s="251"/>
      <c r="Q515" s="251"/>
      <c r="R515" s="251"/>
      <c r="S515" s="251"/>
      <c r="T515" s="252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3" t="s">
        <v>156</v>
      </c>
      <c r="AU515" s="253" t="s">
        <v>84</v>
      </c>
      <c r="AV515" s="14" t="s">
        <v>84</v>
      </c>
      <c r="AW515" s="14" t="s">
        <v>30</v>
      </c>
      <c r="AX515" s="14" t="s">
        <v>74</v>
      </c>
      <c r="AY515" s="253" t="s">
        <v>146</v>
      </c>
    </row>
    <row r="516" s="14" customFormat="1">
      <c r="A516" s="14"/>
      <c r="B516" s="243"/>
      <c r="C516" s="244"/>
      <c r="D516" s="234" t="s">
        <v>156</v>
      </c>
      <c r="E516" s="245" t="s">
        <v>1</v>
      </c>
      <c r="F516" s="246" t="s">
        <v>1160</v>
      </c>
      <c r="G516" s="244"/>
      <c r="H516" s="247">
        <v>2.79</v>
      </c>
      <c r="I516" s="248"/>
      <c r="J516" s="244"/>
      <c r="K516" s="244"/>
      <c r="L516" s="249"/>
      <c r="M516" s="250"/>
      <c r="N516" s="251"/>
      <c r="O516" s="251"/>
      <c r="P516" s="251"/>
      <c r="Q516" s="251"/>
      <c r="R516" s="251"/>
      <c r="S516" s="251"/>
      <c r="T516" s="252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3" t="s">
        <v>156</v>
      </c>
      <c r="AU516" s="253" t="s">
        <v>84</v>
      </c>
      <c r="AV516" s="14" t="s">
        <v>84</v>
      </c>
      <c r="AW516" s="14" t="s">
        <v>30</v>
      </c>
      <c r="AX516" s="14" t="s">
        <v>74</v>
      </c>
      <c r="AY516" s="253" t="s">
        <v>146</v>
      </c>
    </row>
    <row r="517" s="16" customFormat="1">
      <c r="A517" s="16"/>
      <c r="B517" s="280"/>
      <c r="C517" s="281"/>
      <c r="D517" s="234" t="s">
        <v>156</v>
      </c>
      <c r="E517" s="282" t="s">
        <v>1</v>
      </c>
      <c r="F517" s="283" t="s">
        <v>706</v>
      </c>
      <c r="G517" s="281"/>
      <c r="H517" s="284">
        <v>10.713000000000001</v>
      </c>
      <c r="I517" s="285"/>
      <c r="J517" s="281"/>
      <c r="K517" s="281"/>
      <c r="L517" s="286"/>
      <c r="M517" s="287"/>
      <c r="N517" s="288"/>
      <c r="O517" s="288"/>
      <c r="P517" s="288"/>
      <c r="Q517" s="288"/>
      <c r="R517" s="288"/>
      <c r="S517" s="288"/>
      <c r="T517" s="289"/>
      <c r="U517" s="16"/>
      <c r="V517" s="16"/>
      <c r="W517" s="16"/>
      <c r="X517" s="16"/>
      <c r="Y517" s="16"/>
      <c r="Z517" s="16"/>
      <c r="AA517" s="16"/>
      <c r="AB517" s="16"/>
      <c r="AC517" s="16"/>
      <c r="AD517" s="16"/>
      <c r="AE517" s="16"/>
      <c r="AT517" s="290" t="s">
        <v>156</v>
      </c>
      <c r="AU517" s="290" t="s">
        <v>84</v>
      </c>
      <c r="AV517" s="16" t="s">
        <v>161</v>
      </c>
      <c r="AW517" s="16" t="s">
        <v>30</v>
      </c>
      <c r="AX517" s="16" t="s">
        <v>74</v>
      </c>
      <c r="AY517" s="290" t="s">
        <v>146</v>
      </c>
    </row>
    <row r="518" s="14" customFormat="1">
      <c r="A518" s="14"/>
      <c r="B518" s="243"/>
      <c r="C518" s="244"/>
      <c r="D518" s="234" t="s">
        <v>156</v>
      </c>
      <c r="E518" s="245" t="s">
        <v>1</v>
      </c>
      <c r="F518" s="246" t="s">
        <v>1161</v>
      </c>
      <c r="G518" s="244"/>
      <c r="H518" s="247">
        <v>3.2330000000000001</v>
      </c>
      <c r="I518" s="248"/>
      <c r="J518" s="244"/>
      <c r="K518" s="244"/>
      <c r="L518" s="249"/>
      <c r="M518" s="250"/>
      <c r="N518" s="251"/>
      <c r="O518" s="251"/>
      <c r="P518" s="251"/>
      <c r="Q518" s="251"/>
      <c r="R518" s="251"/>
      <c r="S518" s="251"/>
      <c r="T518" s="252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3" t="s">
        <v>156</v>
      </c>
      <c r="AU518" s="253" t="s">
        <v>84</v>
      </c>
      <c r="AV518" s="14" t="s">
        <v>84</v>
      </c>
      <c r="AW518" s="14" t="s">
        <v>30</v>
      </c>
      <c r="AX518" s="14" t="s">
        <v>74</v>
      </c>
      <c r="AY518" s="253" t="s">
        <v>146</v>
      </c>
    </row>
    <row r="519" s="15" customFormat="1">
      <c r="A519" s="15"/>
      <c r="B519" s="254"/>
      <c r="C519" s="255"/>
      <c r="D519" s="234" t="s">
        <v>156</v>
      </c>
      <c r="E519" s="256" t="s">
        <v>1</v>
      </c>
      <c r="F519" s="257" t="s">
        <v>160</v>
      </c>
      <c r="G519" s="255"/>
      <c r="H519" s="258">
        <v>13.946000000000002</v>
      </c>
      <c r="I519" s="259"/>
      <c r="J519" s="255"/>
      <c r="K519" s="255"/>
      <c r="L519" s="260"/>
      <c r="M519" s="261"/>
      <c r="N519" s="262"/>
      <c r="O519" s="262"/>
      <c r="P519" s="262"/>
      <c r="Q519" s="262"/>
      <c r="R519" s="262"/>
      <c r="S519" s="262"/>
      <c r="T519" s="263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T519" s="264" t="s">
        <v>156</v>
      </c>
      <c r="AU519" s="264" t="s">
        <v>84</v>
      </c>
      <c r="AV519" s="15" t="s">
        <v>152</v>
      </c>
      <c r="AW519" s="15" t="s">
        <v>30</v>
      </c>
      <c r="AX519" s="15" t="s">
        <v>82</v>
      </c>
      <c r="AY519" s="264" t="s">
        <v>146</v>
      </c>
    </row>
    <row r="520" s="2" customFormat="1" ht="24.15" customHeight="1">
      <c r="A520" s="39"/>
      <c r="B520" s="40"/>
      <c r="C520" s="219" t="s">
        <v>405</v>
      </c>
      <c r="D520" s="219" t="s">
        <v>148</v>
      </c>
      <c r="E520" s="220" t="s">
        <v>1307</v>
      </c>
      <c r="F520" s="221" t="s">
        <v>1308</v>
      </c>
      <c r="G520" s="222" t="s">
        <v>218</v>
      </c>
      <c r="H520" s="223">
        <v>13.946</v>
      </c>
      <c r="I520" s="224"/>
      <c r="J520" s="225">
        <f>ROUND(I520*H520,2)</f>
        <v>0</v>
      </c>
      <c r="K520" s="221" t="s">
        <v>33</v>
      </c>
      <c r="L520" s="45"/>
      <c r="M520" s="226" t="s">
        <v>1</v>
      </c>
      <c r="N520" s="227" t="s">
        <v>39</v>
      </c>
      <c r="O520" s="92"/>
      <c r="P520" s="228">
        <f>O520*H520</f>
        <v>0</v>
      </c>
      <c r="Q520" s="228">
        <v>0</v>
      </c>
      <c r="R520" s="228">
        <f>Q520*H520</f>
        <v>0</v>
      </c>
      <c r="S520" s="228">
        <v>0</v>
      </c>
      <c r="T520" s="229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30" t="s">
        <v>190</v>
      </c>
      <c r="AT520" s="230" t="s">
        <v>148</v>
      </c>
      <c r="AU520" s="230" t="s">
        <v>84</v>
      </c>
      <c r="AY520" s="18" t="s">
        <v>146</v>
      </c>
      <c r="BE520" s="231">
        <f>IF(N520="základní",J520,0)</f>
        <v>0</v>
      </c>
      <c r="BF520" s="231">
        <f>IF(N520="snížená",J520,0)</f>
        <v>0</v>
      </c>
      <c r="BG520" s="231">
        <f>IF(N520="zákl. přenesená",J520,0)</f>
        <v>0</v>
      </c>
      <c r="BH520" s="231">
        <f>IF(N520="sníž. přenesená",J520,0)</f>
        <v>0</v>
      </c>
      <c r="BI520" s="231">
        <f>IF(N520="nulová",J520,0)</f>
        <v>0</v>
      </c>
      <c r="BJ520" s="18" t="s">
        <v>82</v>
      </c>
      <c r="BK520" s="231">
        <f>ROUND(I520*H520,2)</f>
        <v>0</v>
      </c>
      <c r="BL520" s="18" t="s">
        <v>190</v>
      </c>
      <c r="BM520" s="230" t="s">
        <v>408</v>
      </c>
    </row>
    <row r="521" s="13" customFormat="1">
      <c r="A521" s="13"/>
      <c r="B521" s="232"/>
      <c r="C521" s="233"/>
      <c r="D521" s="234" t="s">
        <v>156</v>
      </c>
      <c r="E521" s="235" t="s">
        <v>1</v>
      </c>
      <c r="F521" s="236" t="s">
        <v>1156</v>
      </c>
      <c r="G521" s="233"/>
      <c r="H521" s="235" t="s">
        <v>1</v>
      </c>
      <c r="I521" s="237"/>
      <c r="J521" s="233"/>
      <c r="K521" s="233"/>
      <c r="L521" s="238"/>
      <c r="M521" s="239"/>
      <c r="N521" s="240"/>
      <c r="O521" s="240"/>
      <c r="P521" s="240"/>
      <c r="Q521" s="240"/>
      <c r="R521" s="240"/>
      <c r="S521" s="240"/>
      <c r="T521" s="241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2" t="s">
        <v>156</v>
      </c>
      <c r="AU521" s="242" t="s">
        <v>84</v>
      </c>
      <c r="AV521" s="13" t="s">
        <v>82</v>
      </c>
      <c r="AW521" s="13" t="s">
        <v>30</v>
      </c>
      <c r="AX521" s="13" t="s">
        <v>74</v>
      </c>
      <c r="AY521" s="242" t="s">
        <v>146</v>
      </c>
    </row>
    <row r="522" s="14" customFormat="1">
      <c r="A522" s="14"/>
      <c r="B522" s="243"/>
      <c r="C522" s="244"/>
      <c r="D522" s="234" t="s">
        <v>156</v>
      </c>
      <c r="E522" s="245" t="s">
        <v>1</v>
      </c>
      <c r="F522" s="246" t="s">
        <v>1157</v>
      </c>
      <c r="G522" s="244"/>
      <c r="H522" s="247">
        <v>3.9870000000000001</v>
      </c>
      <c r="I522" s="248"/>
      <c r="J522" s="244"/>
      <c r="K522" s="244"/>
      <c r="L522" s="249"/>
      <c r="M522" s="250"/>
      <c r="N522" s="251"/>
      <c r="O522" s="251"/>
      <c r="P522" s="251"/>
      <c r="Q522" s="251"/>
      <c r="R522" s="251"/>
      <c r="S522" s="251"/>
      <c r="T522" s="252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3" t="s">
        <v>156</v>
      </c>
      <c r="AU522" s="253" t="s">
        <v>84</v>
      </c>
      <c r="AV522" s="14" t="s">
        <v>84</v>
      </c>
      <c r="AW522" s="14" t="s">
        <v>30</v>
      </c>
      <c r="AX522" s="14" t="s">
        <v>74</v>
      </c>
      <c r="AY522" s="253" t="s">
        <v>146</v>
      </c>
    </row>
    <row r="523" s="14" customFormat="1">
      <c r="A523" s="14"/>
      <c r="B523" s="243"/>
      <c r="C523" s="244"/>
      <c r="D523" s="234" t="s">
        <v>156</v>
      </c>
      <c r="E523" s="245" t="s">
        <v>1</v>
      </c>
      <c r="F523" s="246" t="s">
        <v>1158</v>
      </c>
      <c r="G523" s="244"/>
      <c r="H523" s="247">
        <v>2.8559999999999999</v>
      </c>
      <c r="I523" s="248"/>
      <c r="J523" s="244"/>
      <c r="K523" s="244"/>
      <c r="L523" s="249"/>
      <c r="M523" s="250"/>
      <c r="N523" s="251"/>
      <c r="O523" s="251"/>
      <c r="P523" s="251"/>
      <c r="Q523" s="251"/>
      <c r="R523" s="251"/>
      <c r="S523" s="251"/>
      <c r="T523" s="252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3" t="s">
        <v>156</v>
      </c>
      <c r="AU523" s="253" t="s">
        <v>84</v>
      </c>
      <c r="AV523" s="14" t="s">
        <v>84</v>
      </c>
      <c r="AW523" s="14" t="s">
        <v>30</v>
      </c>
      <c r="AX523" s="14" t="s">
        <v>74</v>
      </c>
      <c r="AY523" s="253" t="s">
        <v>146</v>
      </c>
    </row>
    <row r="524" s="14" customFormat="1">
      <c r="A524" s="14"/>
      <c r="B524" s="243"/>
      <c r="C524" s="244"/>
      <c r="D524" s="234" t="s">
        <v>156</v>
      </c>
      <c r="E524" s="245" t="s">
        <v>1</v>
      </c>
      <c r="F524" s="246" t="s">
        <v>1159</v>
      </c>
      <c r="G524" s="244"/>
      <c r="H524" s="247">
        <v>1.0800000000000001</v>
      </c>
      <c r="I524" s="248"/>
      <c r="J524" s="244"/>
      <c r="K524" s="244"/>
      <c r="L524" s="249"/>
      <c r="M524" s="250"/>
      <c r="N524" s="251"/>
      <c r="O524" s="251"/>
      <c r="P524" s="251"/>
      <c r="Q524" s="251"/>
      <c r="R524" s="251"/>
      <c r="S524" s="251"/>
      <c r="T524" s="252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3" t="s">
        <v>156</v>
      </c>
      <c r="AU524" s="253" t="s">
        <v>84</v>
      </c>
      <c r="AV524" s="14" t="s">
        <v>84</v>
      </c>
      <c r="AW524" s="14" t="s">
        <v>30</v>
      </c>
      <c r="AX524" s="14" t="s">
        <v>74</v>
      </c>
      <c r="AY524" s="253" t="s">
        <v>146</v>
      </c>
    </row>
    <row r="525" s="14" customFormat="1">
      <c r="A525" s="14"/>
      <c r="B525" s="243"/>
      <c r="C525" s="244"/>
      <c r="D525" s="234" t="s">
        <v>156</v>
      </c>
      <c r="E525" s="245" t="s">
        <v>1</v>
      </c>
      <c r="F525" s="246" t="s">
        <v>1160</v>
      </c>
      <c r="G525" s="244"/>
      <c r="H525" s="247">
        <v>2.79</v>
      </c>
      <c r="I525" s="248"/>
      <c r="J525" s="244"/>
      <c r="K525" s="244"/>
      <c r="L525" s="249"/>
      <c r="M525" s="250"/>
      <c r="N525" s="251"/>
      <c r="O525" s="251"/>
      <c r="P525" s="251"/>
      <c r="Q525" s="251"/>
      <c r="R525" s="251"/>
      <c r="S525" s="251"/>
      <c r="T525" s="252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3" t="s">
        <v>156</v>
      </c>
      <c r="AU525" s="253" t="s">
        <v>84</v>
      </c>
      <c r="AV525" s="14" t="s">
        <v>84</v>
      </c>
      <c r="AW525" s="14" t="s">
        <v>30</v>
      </c>
      <c r="AX525" s="14" t="s">
        <v>74</v>
      </c>
      <c r="AY525" s="253" t="s">
        <v>146</v>
      </c>
    </row>
    <row r="526" s="16" customFormat="1">
      <c r="A526" s="16"/>
      <c r="B526" s="280"/>
      <c r="C526" s="281"/>
      <c r="D526" s="234" t="s">
        <v>156</v>
      </c>
      <c r="E526" s="282" t="s">
        <v>1</v>
      </c>
      <c r="F526" s="283" t="s">
        <v>706</v>
      </c>
      <c r="G526" s="281"/>
      <c r="H526" s="284">
        <v>10.713000000000001</v>
      </c>
      <c r="I526" s="285"/>
      <c r="J526" s="281"/>
      <c r="K526" s="281"/>
      <c r="L526" s="286"/>
      <c r="M526" s="287"/>
      <c r="N526" s="288"/>
      <c r="O526" s="288"/>
      <c r="P526" s="288"/>
      <c r="Q526" s="288"/>
      <c r="R526" s="288"/>
      <c r="S526" s="288"/>
      <c r="T526" s="289"/>
      <c r="U526" s="16"/>
      <c r="V526" s="16"/>
      <c r="W526" s="16"/>
      <c r="X526" s="16"/>
      <c r="Y526" s="16"/>
      <c r="Z526" s="16"/>
      <c r="AA526" s="16"/>
      <c r="AB526" s="16"/>
      <c r="AC526" s="16"/>
      <c r="AD526" s="16"/>
      <c r="AE526" s="16"/>
      <c r="AT526" s="290" t="s">
        <v>156</v>
      </c>
      <c r="AU526" s="290" t="s">
        <v>84</v>
      </c>
      <c r="AV526" s="16" t="s">
        <v>161</v>
      </c>
      <c r="AW526" s="16" t="s">
        <v>30</v>
      </c>
      <c r="AX526" s="16" t="s">
        <v>74</v>
      </c>
      <c r="AY526" s="290" t="s">
        <v>146</v>
      </c>
    </row>
    <row r="527" s="14" customFormat="1">
      <c r="A527" s="14"/>
      <c r="B527" s="243"/>
      <c r="C527" s="244"/>
      <c r="D527" s="234" t="s">
        <v>156</v>
      </c>
      <c r="E527" s="245" t="s">
        <v>1</v>
      </c>
      <c r="F527" s="246" t="s">
        <v>1161</v>
      </c>
      <c r="G527" s="244"/>
      <c r="H527" s="247">
        <v>3.2330000000000001</v>
      </c>
      <c r="I527" s="248"/>
      <c r="J527" s="244"/>
      <c r="K527" s="244"/>
      <c r="L527" s="249"/>
      <c r="M527" s="250"/>
      <c r="N527" s="251"/>
      <c r="O527" s="251"/>
      <c r="P527" s="251"/>
      <c r="Q527" s="251"/>
      <c r="R527" s="251"/>
      <c r="S527" s="251"/>
      <c r="T527" s="252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3" t="s">
        <v>156</v>
      </c>
      <c r="AU527" s="253" t="s">
        <v>84</v>
      </c>
      <c r="AV527" s="14" t="s">
        <v>84</v>
      </c>
      <c r="AW527" s="14" t="s">
        <v>30</v>
      </c>
      <c r="AX527" s="14" t="s">
        <v>74</v>
      </c>
      <c r="AY527" s="253" t="s">
        <v>146</v>
      </c>
    </row>
    <row r="528" s="15" customFormat="1">
      <c r="A528" s="15"/>
      <c r="B528" s="254"/>
      <c r="C528" s="255"/>
      <c r="D528" s="234" t="s">
        <v>156</v>
      </c>
      <c r="E528" s="256" t="s">
        <v>1</v>
      </c>
      <c r="F528" s="257" t="s">
        <v>160</v>
      </c>
      <c r="G528" s="255"/>
      <c r="H528" s="258">
        <v>13.946000000000002</v>
      </c>
      <c r="I528" s="259"/>
      <c r="J528" s="255"/>
      <c r="K528" s="255"/>
      <c r="L528" s="260"/>
      <c r="M528" s="261"/>
      <c r="N528" s="262"/>
      <c r="O528" s="262"/>
      <c r="P528" s="262"/>
      <c r="Q528" s="262"/>
      <c r="R528" s="262"/>
      <c r="S528" s="262"/>
      <c r="T528" s="263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T528" s="264" t="s">
        <v>156</v>
      </c>
      <c r="AU528" s="264" t="s">
        <v>84</v>
      </c>
      <c r="AV528" s="15" t="s">
        <v>152</v>
      </c>
      <c r="AW528" s="15" t="s">
        <v>30</v>
      </c>
      <c r="AX528" s="15" t="s">
        <v>82</v>
      </c>
      <c r="AY528" s="264" t="s">
        <v>146</v>
      </c>
    </row>
    <row r="529" s="2" customFormat="1" ht="24.15" customHeight="1">
      <c r="A529" s="39"/>
      <c r="B529" s="40"/>
      <c r="C529" s="219" t="s">
        <v>293</v>
      </c>
      <c r="D529" s="219" t="s">
        <v>148</v>
      </c>
      <c r="E529" s="220" t="s">
        <v>1309</v>
      </c>
      <c r="F529" s="221" t="s">
        <v>1310</v>
      </c>
      <c r="G529" s="222" t="s">
        <v>151</v>
      </c>
      <c r="H529" s="223">
        <v>3.5</v>
      </c>
      <c r="I529" s="224"/>
      <c r="J529" s="225">
        <f>ROUND(I529*H529,2)</f>
        <v>0</v>
      </c>
      <c r="K529" s="221" t="s">
        <v>33</v>
      </c>
      <c r="L529" s="45"/>
      <c r="M529" s="226" t="s">
        <v>1</v>
      </c>
      <c r="N529" s="227" t="s">
        <v>39</v>
      </c>
      <c r="O529" s="92"/>
      <c r="P529" s="228">
        <f>O529*H529</f>
        <v>0</v>
      </c>
      <c r="Q529" s="228">
        <v>0</v>
      </c>
      <c r="R529" s="228">
        <f>Q529*H529</f>
        <v>0</v>
      </c>
      <c r="S529" s="228">
        <v>0</v>
      </c>
      <c r="T529" s="229">
        <f>S529*H529</f>
        <v>0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230" t="s">
        <v>190</v>
      </c>
      <c r="AT529" s="230" t="s">
        <v>148</v>
      </c>
      <c r="AU529" s="230" t="s">
        <v>84</v>
      </c>
      <c r="AY529" s="18" t="s">
        <v>146</v>
      </c>
      <c r="BE529" s="231">
        <f>IF(N529="základní",J529,0)</f>
        <v>0</v>
      </c>
      <c r="BF529" s="231">
        <f>IF(N529="snížená",J529,0)</f>
        <v>0</v>
      </c>
      <c r="BG529" s="231">
        <f>IF(N529="zákl. přenesená",J529,0)</f>
        <v>0</v>
      </c>
      <c r="BH529" s="231">
        <f>IF(N529="sníž. přenesená",J529,0)</f>
        <v>0</v>
      </c>
      <c r="BI529" s="231">
        <f>IF(N529="nulová",J529,0)</f>
        <v>0</v>
      </c>
      <c r="BJ529" s="18" t="s">
        <v>82</v>
      </c>
      <c r="BK529" s="231">
        <f>ROUND(I529*H529,2)</f>
        <v>0</v>
      </c>
      <c r="BL529" s="18" t="s">
        <v>190</v>
      </c>
      <c r="BM529" s="230" t="s">
        <v>411</v>
      </c>
    </row>
    <row r="530" s="13" customFormat="1">
      <c r="A530" s="13"/>
      <c r="B530" s="232"/>
      <c r="C530" s="233"/>
      <c r="D530" s="234" t="s">
        <v>156</v>
      </c>
      <c r="E530" s="235" t="s">
        <v>1</v>
      </c>
      <c r="F530" s="236" t="s">
        <v>1074</v>
      </c>
      <c r="G530" s="233"/>
      <c r="H530" s="235" t="s">
        <v>1</v>
      </c>
      <c r="I530" s="237"/>
      <c r="J530" s="233"/>
      <c r="K530" s="233"/>
      <c r="L530" s="238"/>
      <c r="M530" s="239"/>
      <c r="N530" s="240"/>
      <c r="O530" s="240"/>
      <c r="P530" s="240"/>
      <c r="Q530" s="240"/>
      <c r="R530" s="240"/>
      <c r="S530" s="240"/>
      <c r="T530" s="241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2" t="s">
        <v>156</v>
      </c>
      <c r="AU530" s="242" t="s">
        <v>84</v>
      </c>
      <c r="AV530" s="13" t="s">
        <v>82</v>
      </c>
      <c r="AW530" s="13" t="s">
        <v>30</v>
      </c>
      <c r="AX530" s="13" t="s">
        <v>74</v>
      </c>
      <c r="AY530" s="242" t="s">
        <v>146</v>
      </c>
    </row>
    <row r="531" s="14" customFormat="1">
      <c r="A531" s="14"/>
      <c r="B531" s="243"/>
      <c r="C531" s="244"/>
      <c r="D531" s="234" t="s">
        <v>156</v>
      </c>
      <c r="E531" s="245" t="s">
        <v>1</v>
      </c>
      <c r="F531" s="246" t="s">
        <v>1311</v>
      </c>
      <c r="G531" s="244"/>
      <c r="H531" s="247">
        <v>3.5</v>
      </c>
      <c r="I531" s="248"/>
      <c r="J531" s="244"/>
      <c r="K531" s="244"/>
      <c r="L531" s="249"/>
      <c r="M531" s="250"/>
      <c r="N531" s="251"/>
      <c r="O531" s="251"/>
      <c r="P531" s="251"/>
      <c r="Q531" s="251"/>
      <c r="R531" s="251"/>
      <c r="S531" s="251"/>
      <c r="T531" s="252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3" t="s">
        <v>156</v>
      </c>
      <c r="AU531" s="253" t="s">
        <v>84</v>
      </c>
      <c r="AV531" s="14" t="s">
        <v>84</v>
      </c>
      <c r="AW531" s="14" t="s">
        <v>30</v>
      </c>
      <c r="AX531" s="14" t="s">
        <v>74</v>
      </c>
      <c r="AY531" s="253" t="s">
        <v>146</v>
      </c>
    </row>
    <row r="532" s="15" customFormat="1">
      <c r="A532" s="15"/>
      <c r="B532" s="254"/>
      <c r="C532" s="255"/>
      <c r="D532" s="234" t="s">
        <v>156</v>
      </c>
      <c r="E532" s="256" t="s">
        <v>1</v>
      </c>
      <c r="F532" s="257" t="s">
        <v>160</v>
      </c>
      <c r="G532" s="255"/>
      <c r="H532" s="258">
        <v>3.5</v>
      </c>
      <c r="I532" s="259"/>
      <c r="J532" s="255"/>
      <c r="K532" s="255"/>
      <c r="L532" s="260"/>
      <c r="M532" s="261"/>
      <c r="N532" s="262"/>
      <c r="O532" s="262"/>
      <c r="P532" s="262"/>
      <c r="Q532" s="262"/>
      <c r="R532" s="262"/>
      <c r="S532" s="262"/>
      <c r="T532" s="263"/>
      <c r="U532" s="15"/>
      <c r="V532" s="15"/>
      <c r="W532" s="15"/>
      <c r="X532" s="15"/>
      <c r="Y532" s="15"/>
      <c r="Z532" s="15"/>
      <c r="AA532" s="15"/>
      <c r="AB532" s="15"/>
      <c r="AC532" s="15"/>
      <c r="AD532" s="15"/>
      <c r="AE532" s="15"/>
      <c r="AT532" s="264" t="s">
        <v>156</v>
      </c>
      <c r="AU532" s="264" t="s">
        <v>84</v>
      </c>
      <c r="AV532" s="15" t="s">
        <v>152</v>
      </c>
      <c r="AW532" s="15" t="s">
        <v>30</v>
      </c>
      <c r="AX532" s="15" t="s">
        <v>82</v>
      </c>
      <c r="AY532" s="264" t="s">
        <v>146</v>
      </c>
    </row>
    <row r="533" s="2" customFormat="1" ht="24.15" customHeight="1">
      <c r="A533" s="39"/>
      <c r="B533" s="40"/>
      <c r="C533" s="219" t="s">
        <v>412</v>
      </c>
      <c r="D533" s="219" t="s">
        <v>148</v>
      </c>
      <c r="E533" s="220" t="s">
        <v>1312</v>
      </c>
      <c r="F533" s="221" t="s">
        <v>1313</v>
      </c>
      <c r="G533" s="222" t="s">
        <v>151</v>
      </c>
      <c r="H533" s="223">
        <v>3.5</v>
      </c>
      <c r="I533" s="224"/>
      <c r="J533" s="225">
        <f>ROUND(I533*H533,2)</f>
        <v>0</v>
      </c>
      <c r="K533" s="221" t="s">
        <v>33</v>
      </c>
      <c r="L533" s="45"/>
      <c r="M533" s="226" t="s">
        <v>1</v>
      </c>
      <c r="N533" s="227" t="s">
        <v>39</v>
      </c>
      <c r="O533" s="92"/>
      <c r="P533" s="228">
        <f>O533*H533</f>
        <v>0</v>
      </c>
      <c r="Q533" s="228">
        <v>0</v>
      </c>
      <c r="R533" s="228">
        <f>Q533*H533</f>
        <v>0</v>
      </c>
      <c r="S533" s="228">
        <v>0</v>
      </c>
      <c r="T533" s="229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30" t="s">
        <v>190</v>
      </c>
      <c r="AT533" s="230" t="s">
        <v>148</v>
      </c>
      <c r="AU533" s="230" t="s">
        <v>84</v>
      </c>
      <c r="AY533" s="18" t="s">
        <v>146</v>
      </c>
      <c r="BE533" s="231">
        <f>IF(N533="základní",J533,0)</f>
        <v>0</v>
      </c>
      <c r="BF533" s="231">
        <f>IF(N533="snížená",J533,0)</f>
        <v>0</v>
      </c>
      <c r="BG533" s="231">
        <f>IF(N533="zákl. přenesená",J533,0)</f>
        <v>0</v>
      </c>
      <c r="BH533" s="231">
        <f>IF(N533="sníž. přenesená",J533,0)</f>
        <v>0</v>
      </c>
      <c r="BI533" s="231">
        <f>IF(N533="nulová",J533,0)</f>
        <v>0</v>
      </c>
      <c r="BJ533" s="18" t="s">
        <v>82</v>
      </c>
      <c r="BK533" s="231">
        <f>ROUND(I533*H533,2)</f>
        <v>0</v>
      </c>
      <c r="BL533" s="18" t="s">
        <v>190</v>
      </c>
      <c r="BM533" s="230" t="s">
        <v>415</v>
      </c>
    </row>
    <row r="534" s="13" customFormat="1">
      <c r="A534" s="13"/>
      <c r="B534" s="232"/>
      <c r="C534" s="233"/>
      <c r="D534" s="234" t="s">
        <v>156</v>
      </c>
      <c r="E534" s="235" t="s">
        <v>1</v>
      </c>
      <c r="F534" s="236" t="s">
        <v>1074</v>
      </c>
      <c r="G534" s="233"/>
      <c r="H534" s="235" t="s">
        <v>1</v>
      </c>
      <c r="I534" s="237"/>
      <c r="J534" s="233"/>
      <c r="K534" s="233"/>
      <c r="L534" s="238"/>
      <c r="M534" s="239"/>
      <c r="N534" s="240"/>
      <c r="O534" s="240"/>
      <c r="P534" s="240"/>
      <c r="Q534" s="240"/>
      <c r="R534" s="240"/>
      <c r="S534" s="240"/>
      <c r="T534" s="241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2" t="s">
        <v>156</v>
      </c>
      <c r="AU534" s="242" t="s">
        <v>84</v>
      </c>
      <c r="AV534" s="13" t="s">
        <v>82</v>
      </c>
      <c r="AW534" s="13" t="s">
        <v>30</v>
      </c>
      <c r="AX534" s="13" t="s">
        <v>74</v>
      </c>
      <c r="AY534" s="242" t="s">
        <v>146</v>
      </c>
    </row>
    <row r="535" s="14" customFormat="1">
      <c r="A535" s="14"/>
      <c r="B535" s="243"/>
      <c r="C535" s="244"/>
      <c r="D535" s="234" t="s">
        <v>156</v>
      </c>
      <c r="E535" s="245" t="s">
        <v>1</v>
      </c>
      <c r="F535" s="246" t="s">
        <v>1314</v>
      </c>
      <c r="G535" s="244"/>
      <c r="H535" s="247">
        <v>3.5</v>
      </c>
      <c r="I535" s="248"/>
      <c r="J535" s="244"/>
      <c r="K535" s="244"/>
      <c r="L535" s="249"/>
      <c r="M535" s="250"/>
      <c r="N535" s="251"/>
      <c r="O535" s="251"/>
      <c r="P535" s="251"/>
      <c r="Q535" s="251"/>
      <c r="R535" s="251"/>
      <c r="S535" s="251"/>
      <c r="T535" s="252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3" t="s">
        <v>156</v>
      </c>
      <c r="AU535" s="253" t="s">
        <v>84</v>
      </c>
      <c r="AV535" s="14" t="s">
        <v>84</v>
      </c>
      <c r="AW535" s="14" t="s">
        <v>30</v>
      </c>
      <c r="AX535" s="14" t="s">
        <v>74</v>
      </c>
      <c r="AY535" s="253" t="s">
        <v>146</v>
      </c>
    </row>
    <row r="536" s="15" customFormat="1">
      <c r="A536" s="15"/>
      <c r="B536" s="254"/>
      <c r="C536" s="255"/>
      <c r="D536" s="234" t="s">
        <v>156</v>
      </c>
      <c r="E536" s="256" t="s">
        <v>1</v>
      </c>
      <c r="F536" s="257" t="s">
        <v>160</v>
      </c>
      <c r="G536" s="255"/>
      <c r="H536" s="258">
        <v>3.5</v>
      </c>
      <c r="I536" s="259"/>
      <c r="J536" s="255"/>
      <c r="K536" s="255"/>
      <c r="L536" s="260"/>
      <c r="M536" s="261"/>
      <c r="N536" s="262"/>
      <c r="O536" s="262"/>
      <c r="P536" s="262"/>
      <c r="Q536" s="262"/>
      <c r="R536" s="262"/>
      <c r="S536" s="262"/>
      <c r="T536" s="263"/>
      <c r="U536" s="15"/>
      <c r="V536" s="15"/>
      <c r="W536" s="15"/>
      <c r="X536" s="15"/>
      <c r="Y536" s="15"/>
      <c r="Z536" s="15"/>
      <c r="AA536" s="15"/>
      <c r="AB536" s="15"/>
      <c r="AC536" s="15"/>
      <c r="AD536" s="15"/>
      <c r="AE536" s="15"/>
      <c r="AT536" s="264" t="s">
        <v>156</v>
      </c>
      <c r="AU536" s="264" t="s">
        <v>84</v>
      </c>
      <c r="AV536" s="15" t="s">
        <v>152</v>
      </c>
      <c r="AW536" s="15" t="s">
        <v>30</v>
      </c>
      <c r="AX536" s="15" t="s">
        <v>82</v>
      </c>
      <c r="AY536" s="264" t="s">
        <v>146</v>
      </c>
    </row>
    <row r="537" s="2" customFormat="1" ht="24.15" customHeight="1">
      <c r="A537" s="39"/>
      <c r="B537" s="40"/>
      <c r="C537" s="265" t="s">
        <v>297</v>
      </c>
      <c r="D537" s="265" t="s">
        <v>201</v>
      </c>
      <c r="E537" s="266" t="s">
        <v>1315</v>
      </c>
      <c r="F537" s="267" t="s">
        <v>1316</v>
      </c>
      <c r="G537" s="268" t="s">
        <v>307</v>
      </c>
      <c r="H537" s="269">
        <v>10</v>
      </c>
      <c r="I537" s="270"/>
      <c r="J537" s="271">
        <f>ROUND(I537*H537,2)</f>
        <v>0</v>
      </c>
      <c r="K537" s="267" t="s">
        <v>33</v>
      </c>
      <c r="L537" s="272"/>
      <c r="M537" s="273" t="s">
        <v>1</v>
      </c>
      <c r="N537" s="274" t="s">
        <v>39</v>
      </c>
      <c r="O537" s="92"/>
      <c r="P537" s="228">
        <f>O537*H537</f>
        <v>0</v>
      </c>
      <c r="Q537" s="228">
        <v>0</v>
      </c>
      <c r="R537" s="228">
        <f>Q537*H537</f>
        <v>0</v>
      </c>
      <c r="S537" s="228">
        <v>0</v>
      </c>
      <c r="T537" s="229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30" t="s">
        <v>234</v>
      </c>
      <c r="AT537" s="230" t="s">
        <v>201</v>
      </c>
      <c r="AU537" s="230" t="s">
        <v>84</v>
      </c>
      <c r="AY537" s="18" t="s">
        <v>146</v>
      </c>
      <c r="BE537" s="231">
        <f>IF(N537="základní",J537,0)</f>
        <v>0</v>
      </c>
      <c r="BF537" s="231">
        <f>IF(N537="snížená",J537,0)</f>
        <v>0</v>
      </c>
      <c r="BG537" s="231">
        <f>IF(N537="zákl. přenesená",J537,0)</f>
        <v>0</v>
      </c>
      <c r="BH537" s="231">
        <f>IF(N537="sníž. přenesená",J537,0)</f>
        <v>0</v>
      </c>
      <c r="BI537" s="231">
        <f>IF(N537="nulová",J537,0)</f>
        <v>0</v>
      </c>
      <c r="BJ537" s="18" t="s">
        <v>82</v>
      </c>
      <c r="BK537" s="231">
        <f>ROUND(I537*H537,2)</f>
        <v>0</v>
      </c>
      <c r="BL537" s="18" t="s">
        <v>190</v>
      </c>
      <c r="BM537" s="230" t="s">
        <v>418</v>
      </c>
    </row>
    <row r="538" s="2" customFormat="1" ht="37.8" customHeight="1">
      <c r="A538" s="39"/>
      <c r="B538" s="40"/>
      <c r="C538" s="219" t="s">
        <v>421</v>
      </c>
      <c r="D538" s="219" t="s">
        <v>148</v>
      </c>
      <c r="E538" s="220" t="s">
        <v>1317</v>
      </c>
      <c r="F538" s="221" t="s">
        <v>1318</v>
      </c>
      <c r="G538" s="222" t="s">
        <v>218</v>
      </c>
      <c r="H538" s="223">
        <v>13.946</v>
      </c>
      <c r="I538" s="224"/>
      <c r="J538" s="225">
        <f>ROUND(I538*H538,2)</f>
        <v>0</v>
      </c>
      <c r="K538" s="221" t="s">
        <v>33</v>
      </c>
      <c r="L538" s="45"/>
      <c r="M538" s="226" t="s">
        <v>1</v>
      </c>
      <c r="N538" s="227" t="s">
        <v>39</v>
      </c>
      <c r="O538" s="92"/>
      <c r="P538" s="228">
        <f>O538*H538</f>
        <v>0</v>
      </c>
      <c r="Q538" s="228">
        <v>0</v>
      </c>
      <c r="R538" s="228">
        <f>Q538*H538</f>
        <v>0</v>
      </c>
      <c r="S538" s="228">
        <v>0</v>
      </c>
      <c r="T538" s="229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30" t="s">
        <v>190</v>
      </c>
      <c r="AT538" s="230" t="s">
        <v>148</v>
      </c>
      <c r="AU538" s="230" t="s">
        <v>84</v>
      </c>
      <c r="AY538" s="18" t="s">
        <v>146</v>
      </c>
      <c r="BE538" s="231">
        <f>IF(N538="základní",J538,0)</f>
        <v>0</v>
      </c>
      <c r="BF538" s="231">
        <f>IF(N538="snížená",J538,0)</f>
        <v>0</v>
      </c>
      <c r="BG538" s="231">
        <f>IF(N538="zákl. přenesená",J538,0)</f>
        <v>0</v>
      </c>
      <c r="BH538" s="231">
        <f>IF(N538="sníž. přenesená",J538,0)</f>
        <v>0</v>
      </c>
      <c r="BI538" s="231">
        <f>IF(N538="nulová",J538,0)</f>
        <v>0</v>
      </c>
      <c r="BJ538" s="18" t="s">
        <v>82</v>
      </c>
      <c r="BK538" s="231">
        <f>ROUND(I538*H538,2)</f>
        <v>0</v>
      </c>
      <c r="BL538" s="18" t="s">
        <v>190</v>
      </c>
      <c r="BM538" s="230" t="s">
        <v>424</v>
      </c>
    </row>
    <row r="539" s="13" customFormat="1">
      <c r="A539" s="13"/>
      <c r="B539" s="232"/>
      <c r="C539" s="233"/>
      <c r="D539" s="234" t="s">
        <v>156</v>
      </c>
      <c r="E539" s="235" t="s">
        <v>1</v>
      </c>
      <c r="F539" s="236" t="s">
        <v>1156</v>
      </c>
      <c r="G539" s="233"/>
      <c r="H539" s="235" t="s">
        <v>1</v>
      </c>
      <c r="I539" s="237"/>
      <c r="J539" s="233"/>
      <c r="K539" s="233"/>
      <c r="L539" s="238"/>
      <c r="M539" s="239"/>
      <c r="N539" s="240"/>
      <c r="O539" s="240"/>
      <c r="P539" s="240"/>
      <c r="Q539" s="240"/>
      <c r="R539" s="240"/>
      <c r="S539" s="240"/>
      <c r="T539" s="241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2" t="s">
        <v>156</v>
      </c>
      <c r="AU539" s="242" t="s">
        <v>84</v>
      </c>
      <c r="AV539" s="13" t="s">
        <v>82</v>
      </c>
      <c r="AW539" s="13" t="s">
        <v>30</v>
      </c>
      <c r="AX539" s="13" t="s">
        <v>74</v>
      </c>
      <c r="AY539" s="242" t="s">
        <v>146</v>
      </c>
    </row>
    <row r="540" s="14" customFormat="1">
      <c r="A540" s="14"/>
      <c r="B540" s="243"/>
      <c r="C540" s="244"/>
      <c r="D540" s="234" t="s">
        <v>156</v>
      </c>
      <c r="E540" s="245" t="s">
        <v>1</v>
      </c>
      <c r="F540" s="246" t="s">
        <v>1157</v>
      </c>
      <c r="G540" s="244"/>
      <c r="H540" s="247">
        <v>3.9870000000000001</v>
      </c>
      <c r="I540" s="248"/>
      <c r="J540" s="244"/>
      <c r="K540" s="244"/>
      <c r="L540" s="249"/>
      <c r="M540" s="250"/>
      <c r="N540" s="251"/>
      <c r="O540" s="251"/>
      <c r="P540" s="251"/>
      <c r="Q540" s="251"/>
      <c r="R540" s="251"/>
      <c r="S540" s="251"/>
      <c r="T540" s="252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3" t="s">
        <v>156</v>
      </c>
      <c r="AU540" s="253" t="s">
        <v>84</v>
      </c>
      <c r="AV540" s="14" t="s">
        <v>84</v>
      </c>
      <c r="AW540" s="14" t="s">
        <v>30</v>
      </c>
      <c r="AX540" s="14" t="s">
        <v>74</v>
      </c>
      <c r="AY540" s="253" t="s">
        <v>146</v>
      </c>
    </row>
    <row r="541" s="14" customFormat="1">
      <c r="A541" s="14"/>
      <c r="B541" s="243"/>
      <c r="C541" s="244"/>
      <c r="D541" s="234" t="s">
        <v>156</v>
      </c>
      <c r="E541" s="245" t="s">
        <v>1</v>
      </c>
      <c r="F541" s="246" t="s">
        <v>1158</v>
      </c>
      <c r="G541" s="244"/>
      <c r="H541" s="247">
        <v>2.8559999999999999</v>
      </c>
      <c r="I541" s="248"/>
      <c r="J541" s="244"/>
      <c r="K541" s="244"/>
      <c r="L541" s="249"/>
      <c r="M541" s="250"/>
      <c r="N541" s="251"/>
      <c r="O541" s="251"/>
      <c r="P541" s="251"/>
      <c r="Q541" s="251"/>
      <c r="R541" s="251"/>
      <c r="S541" s="251"/>
      <c r="T541" s="252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3" t="s">
        <v>156</v>
      </c>
      <c r="AU541" s="253" t="s">
        <v>84</v>
      </c>
      <c r="AV541" s="14" t="s">
        <v>84</v>
      </c>
      <c r="AW541" s="14" t="s">
        <v>30</v>
      </c>
      <c r="AX541" s="14" t="s">
        <v>74</v>
      </c>
      <c r="AY541" s="253" t="s">
        <v>146</v>
      </c>
    </row>
    <row r="542" s="14" customFormat="1">
      <c r="A542" s="14"/>
      <c r="B542" s="243"/>
      <c r="C542" s="244"/>
      <c r="D542" s="234" t="s">
        <v>156</v>
      </c>
      <c r="E542" s="245" t="s">
        <v>1</v>
      </c>
      <c r="F542" s="246" t="s">
        <v>1159</v>
      </c>
      <c r="G542" s="244"/>
      <c r="H542" s="247">
        <v>1.0800000000000001</v>
      </c>
      <c r="I542" s="248"/>
      <c r="J542" s="244"/>
      <c r="K542" s="244"/>
      <c r="L542" s="249"/>
      <c r="M542" s="250"/>
      <c r="N542" s="251"/>
      <c r="O542" s="251"/>
      <c r="P542" s="251"/>
      <c r="Q542" s="251"/>
      <c r="R542" s="251"/>
      <c r="S542" s="251"/>
      <c r="T542" s="252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3" t="s">
        <v>156</v>
      </c>
      <c r="AU542" s="253" t="s">
        <v>84</v>
      </c>
      <c r="AV542" s="14" t="s">
        <v>84</v>
      </c>
      <c r="AW542" s="14" t="s">
        <v>30</v>
      </c>
      <c r="AX542" s="14" t="s">
        <v>74</v>
      </c>
      <c r="AY542" s="253" t="s">
        <v>146</v>
      </c>
    </row>
    <row r="543" s="14" customFormat="1">
      <c r="A543" s="14"/>
      <c r="B543" s="243"/>
      <c r="C543" s="244"/>
      <c r="D543" s="234" t="s">
        <v>156</v>
      </c>
      <c r="E543" s="245" t="s">
        <v>1</v>
      </c>
      <c r="F543" s="246" t="s">
        <v>1160</v>
      </c>
      <c r="G543" s="244"/>
      <c r="H543" s="247">
        <v>2.79</v>
      </c>
      <c r="I543" s="248"/>
      <c r="J543" s="244"/>
      <c r="K543" s="244"/>
      <c r="L543" s="249"/>
      <c r="M543" s="250"/>
      <c r="N543" s="251"/>
      <c r="O543" s="251"/>
      <c r="P543" s="251"/>
      <c r="Q543" s="251"/>
      <c r="R543" s="251"/>
      <c r="S543" s="251"/>
      <c r="T543" s="252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3" t="s">
        <v>156</v>
      </c>
      <c r="AU543" s="253" t="s">
        <v>84</v>
      </c>
      <c r="AV543" s="14" t="s">
        <v>84</v>
      </c>
      <c r="AW543" s="14" t="s">
        <v>30</v>
      </c>
      <c r="AX543" s="14" t="s">
        <v>74</v>
      </c>
      <c r="AY543" s="253" t="s">
        <v>146</v>
      </c>
    </row>
    <row r="544" s="16" customFormat="1">
      <c r="A544" s="16"/>
      <c r="B544" s="280"/>
      <c r="C544" s="281"/>
      <c r="D544" s="234" t="s">
        <v>156</v>
      </c>
      <c r="E544" s="282" t="s">
        <v>1</v>
      </c>
      <c r="F544" s="283" t="s">
        <v>706</v>
      </c>
      <c r="G544" s="281"/>
      <c r="H544" s="284">
        <v>10.713000000000001</v>
      </c>
      <c r="I544" s="285"/>
      <c r="J544" s="281"/>
      <c r="K544" s="281"/>
      <c r="L544" s="286"/>
      <c r="M544" s="287"/>
      <c r="N544" s="288"/>
      <c r="O544" s="288"/>
      <c r="P544" s="288"/>
      <c r="Q544" s="288"/>
      <c r="R544" s="288"/>
      <c r="S544" s="288"/>
      <c r="T544" s="289"/>
      <c r="U544" s="16"/>
      <c r="V544" s="16"/>
      <c r="W544" s="16"/>
      <c r="X544" s="16"/>
      <c r="Y544" s="16"/>
      <c r="Z544" s="16"/>
      <c r="AA544" s="16"/>
      <c r="AB544" s="16"/>
      <c r="AC544" s="16"/>
      <c r="AD544" s="16"/>
      <c r="AE544" s="16"/>
      <c r="AT544" s="290" t="s">
        <v>156</v>
      </c>
      <c r="AU544" s="290" t="s">
        <v>84</v>
      </c>
      <c r="AV544" s="16" t="s">
        <v>161</v>
      </c>
      <c r="AW544" s="16" t="s">
        <v>30</v>
      </c>
      <c r="AX544" s="16" t="s">
        <v>74</v>
      </c>
      <c r="AY544" s="290" t="s">
        <v>146</v>
      </c>
    </row>
    <row r="545" s="14" customFormat="1">
      <c r="A545" s="14"/>
      <c r="B545" s="243"/>
      <c r="C545" s="244"/>
      <c r="D545" s="234" t="s">
        <v>156</v>
      </c>
      <c r="E545" s="245" t="s">
        <v>1</v>
      </c>
      <c r="F545" s="246" t="s">
        <v>1161</v>
      </c>
      <c r="G545" s="244"/>
      <c r="H545" s="247">
        <v>3.2330000000000001</v>
      </c>
      <c r="I545" s="248"/>
      <c r="J545" s="244"/>
      <c r="K545" s="244"/>
      <c r="L545" s="249"/>
      <c r="M545" s="250"/>
      <c r="N545" s="251"/>
      <c r="O545" s="251"/>
      <c r="P545" s="251"/>
      <c r="Q545" s="251"/>
      <c r="R545" s="251"/>
      <c r="S545" s="251"/>
      <c r="T545" s="252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53" t="s">
        <v>156</v>
      </c>
      <c r="AU545" s="253" t="s">
        <v>84</v>
      </c>
      <c r="AV545" s="14" t="s">
        <v>84</v>
      </c>
      <c r="AW545" s="14" t="s">
        <v>30</v>
      </c>
      <c r="AX545" s="14" t="s">
        <v>74</v>
      </c>
      <c r="AY545" s="253" t="s">
        <v>146</v>
      </c>
    </row>
    <row r="546" s="15" customFormat="1">
      <c r="A546" s="15"/>
      <c r="B546" s="254"/>
      <c r="C546" s="255"/>
      <c r="D546" s="234" t="s">
        <v>156</v>
      </c>
      <c r="E546" s="256" t="s">
        <v>1</v>
      </c>
      <c r="F546" s="257" t="s">
        <v>160</v>
      </c>
      <c r="G546" s="255"/>
      <c r="H546" s="258">
        <v>13.946000000000002</v>
      </c>
      <c r="I546" s="259"/>
      <c r="J546" s="255"/>
      <c r="K546" s="255"/>
      <c r="L546" s="260"/>
      <c r="M546" s="261"/>
      <c r="N546" s="262"/>
      <c r="O546" s="262"/>
      <c r="P546" s="262"/>
      <c r="Q546" s="262"/>
      <c r="R546" s="262"/>
      <c r="S546" s="262"/>
      <c r="T546" s="263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T546" s="264" t="s">
        <v>156</v>
      </c>
      <c r="AU546" s="264" t="s">
        <v>84</v>
      </c>
      <c r="AV546" s="15" t="s">
        <v>152</v>
      </c>
      <c r="AW546" s="15" t="s">
        <v>30</v>
      </c>
      <c r="AX546" s="15" t="s">
        <v>82</v>
      </c>
      <c r="AY546" s="264" t="s">
        <v>146</v>
      </c>
    </row>
    <row r="547" s="2" customFormat="1" ht="37.8" customHeight="1">
      <c r="A547" s="39"/>
      <c r="B547" s="40"/>
      <c r="C547" s="265" t="s">
        <v>302</v>
      </c>
      <c r="D547" s="265" t="s">
        <v>201</v>
      </c>
      <c r="E547" s="266" t="s">
        <v>1319</v>
      </c>
      <c r="F547" s="267" t="s">
        <v>1320</v>
      </c>
      <c r="G547" s="268" t="s">
        <v>218</v>
      </c>
      <c r="H547" s="269">
        <v>15.340999999999999</v>
      </c>
      <c r="I547" s="270"/>
      <c r="J547" s="271">
        <f>ROUND(I547*H547,2)</f>
        <v>0</v>
      </c>
      <c r="K547" s="267" t="s">
        <v>33</v>
      </c>
      <c r="L547" s="272"/>
      <c r="M547" s="273" t="s">
        <v>1</v>
      </c>
      <c r="N547" s="274" t="s">
        <v>39</v>
      </c>
      <c r="O547" s="92"/>
      <c r="P547" s="228">
        <f>O547*H547</f>
        <v>0</v>
      </c>
      <c r="Q547" s="228">
        <v>0</v>
      </c>
      <c r="R547" s="228">
        <f>Q547*H547</f>
        <v>0</v>
      </c>
      <c r="S547" s="228">
        <v>0</v>
      </c>
      <c r="T547" s="229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30" t="s">
        <v>234</v>
      </c>
      <c r="AT547" s="230" t="s">
        <v>201</v>
      </c>
      <c r="AU547" s="230" t="s">
        <v>84</v>
      </c>
      <c r="AY547" s="18" t="s">
        <v>146</v>
      </c>
      <c r="BE547" s="231">
        <f>IF(N547="základní",J547,0)</f>
        <v>0</v>
      </c>
      <c r="BF547" s="231">
        <f>IF(N547="snížená",J547,0)</f>
        <v>0</v>
      </c>
      <c r="BG547" s="231">
        <f>IF(N547="zákl. přenesená",J547,0)</f>
        <v>0</v>
      </c>
      <c r="BH547" s="231">
        <f>IF(N547="sníž. přenesená",J547,0)</f>
        <v>0</v>
      </c>
      <c r="BI547" s="231">
        <f>IF(N547="nulová",J547,0)</f>
        <v>0</v>
      </c>
      <c r="BJ547" s="18" t="s">
        <v>82</v>
      </c>
      <c r="BK547" s="231">
        <f>ROUND(I547*H547,2)</f>
        <v>0</v>
      </c>
      <c r="BL547" s="18" t="s">
        <v>190</v>
      </c>
      <c r="BM547" s="230" t="s">
        <v>431</v>
      </c>
    </row>
    <row r="548" s="14" customFormat="1">
      <c r="A548" s="14"/>
      <c r="B548" s="243"/>
      <c r="C548" s="244"/>
      <c r="D548" s="234" t="s">
        <v>156</v>
      </c>
      <c r="E548" s="245" t="s">
        <v>1</v>
      </c>
      <c r="F548" s="246" t="s">
        <v>1321</v>
      </c>
      <c r="G548" s="244"/>
      <c r="H548" s="247">
        <v>15.340999999999999</v>
      </c>
      <c r="I548" s="248"/>
      <c r="J548" s="244"/>
      <c r="K548" s="244"/>
      <c r="L548" s="249"/>
      <c r="M548" s="250"/>
      <c r="N548" s="251"/>
      <c r="O548" s="251"/>
      <c r="P548" s="251"/>
      <c r="Q548" s="251"/>
      <c r="R548" s="251"/>
      <c r="S548" s="251"/>
      <c r="T548" s="252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53" t="s">
        <v>156</v>
      </c>
      <c r="AU548" s="253" t="s">
        <v>84</v>
      </c>
      <c r="AV548" s="14" t="s">
        <v>84</v>
      </c>
      <c r="AW548" s="14" t="s">
        <v>30</v>
      </c>
      <c r="AX548" s="14" t="s">
        <v>74</v>
      </c>
      <c r="AY548" s="253" t="s">
        <v>146</v>
      </c>
    </row>
    <row r="549" s="15" customFormat="1">
      <c r="A549" s="15"/>
      <c r="B549" s="254"/>
      <c r="C549" s="255"/>
      <c r="D549" s="234" t="s">
        <v>156</v>
      </c>
      <c r="E549" s="256" t="s">
        <v>1</v>
      </c>
      <c r="F549" s="257" t="s">
        <v>160</v>
      </c>
      <c r="G549" s="255"/>
      <c r="H549" s="258">
        <v>15.340999999999999</v>
      </c>
      <c r="I549" s="259"/>
      <c r="J549" s="255"/>
      <c r="K549" s="255"/>
      <c r="L549" s="260"/>
      <c r="M549" s="261"/>
      <c r="N549" s="262"/>
      <c r="O549" s="262"/>
      <c r="P549" s="262"/>
      <c r="Q549" s="262"/>
      <c r="R549" s="262"/>
      <c r="S549" s="262"/>
      <c r="T549" s="263"/>
      <c r="U549" s="15"/>
      <c r="V549" s="15"/>
      <c r="W549" s="15"/>
      <c r="X549" s="15"/>
      <c r="Y549" s="15"/>
      <c r="Z549" s="15"/>
      <c r="AA549" s="15"/>
      <c r="AB549" s="15"/>
      <c r="AC549" s="15"/>
      <c r="AD549" s="15"/>
      <c r="AE549" s="15"/>
      <c r="AT549" s="264" t="s">
        <v>156</v>
      </c>
      <c r="AU549" s="264" t="s">
        <v>84</v>
      </c>
      <c r="AV549" s="15" t="s">
        <v>152</v>
      </c>
      <c r="AW549" s="15" t="s">
        <v>30</v>
      </c>
      <c r="AX549" s="15" t="s">
        <v>82</v>
      </c>
      <c r="AY549" s="264" t="s">
        <v>146</v>
      </c>
    </row>
    <row r="550" s="2" customFormat="1" ht="24.15" customHeight="1">
      <c r="A550" s="39"/>
      <c r="B550" s="40"/>
      <c r="C550" s="219" t="s">
        <v>435</v>
      </c>
      <c r="D550" s="219" t="s">
        <v>148</v>
      </c>
      <c r="E550" s="220" t="s">
        <v>1322</v>
      </c>
      <c r="F550" s="221" t="s">
        <v>1323</v>
      </c>
      <c r="G550" s="222" t="s">
        <v>218</v>
      </c>
      <c r="H550" s="223">
        <v>13.946</v>
      </c>
      <c r="I550" s="224"/>
      <c r="J550" s="225">
        <f>ROUND(I550*H550,2)</f>
        <v>0</v>
      </c>
      <c r="K550" s="221" t="s">
        <v>33</v>
      </c>
      <c r="L550" s="45"/>
      <c r="M550" s="226" t="s">
        <v>1</v>
      </c>
      <c r="N550" s="227" t="s">
        <v>39</v>
      </c>
      <c r="O550" s="92"/>
      <c r="P550" s="228">
        <f>O550*H550</f>
        <v>0</v>
      </c>
      <c r="Q550" s="228">
        <v>0</v>
      </c>
      <c r="R550" s="228">
        <f>Q550*H550</f>
        <v>0</v>
      </c>
      <c r="S550" s="228">
        <v>0</v>
      </c>
      <c r="T550" s="229">
        <f>S550*H550</f>
        <v>0</v>
      </c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R550" s="230" t="s">
        <v>190</v>
      </c>
      <c r="AT550" s="230" t="s">
        <v>148</v>
      </c>
      <c r="AU550" s="230" t="s">
        <v>84</v>
      </c>
      <c r="AY550" s="18" t="s">
        <v>146</v>
      </c>
      <c r="BE550" s="231">
        <f>IF(N550="základní",J550,0)</f>
        <v>0</v>
      </c>
      <c r="BF550" s="231">
        <f>IF(N550="snížená",J550,0)</f>
        <v>0</v>
      </c>
      <c r="BG550" s="231">
        <f>IF(N550="zákl. přenesená",J550,0)</f>
        <v>0</v>
      </c>
      <c r="BH550" s="231">
        <f>IF(N550="sníž. přenesená",J550,0)</f>
        <v>0</v>
      </c>
      <c r="BI550" s="231">
        <f>IF(N550="nulová",J550,0)</f>
        <v>0</v>
      </c>
      <c r="BJ550" s="18" t="s">
        <v>82</v>
      </c>
      <c r="BK550" s="231">
        <f>ROUND(I550*H550,2)</f>
        <v>0</v>
      </c>
      <c r="BL550" s="18" t="s">
        <v>190</v>
      </c>
      <c r="BM550" s="230" t="s">
        <v>443</v>
      </c>
    </row>
    <row r="551" s="2" customFormat="1" ht="37.8" customHeight="1">
      <c r="A551" s="39"/>
      <c r="B551" s="40"/>
      <c r="C551" s="219" t="s">
        <v>308</v>
      </c>
      <c r="D551" s="219" t="s">
        <v>148</v>
      </c>
      <c r="E551" s="220" t="s">
        <v>1324</v>
      </c>
      <c r="F551" s="221" t="s">
        <v>1325</v>
      </c>
      <c r="G551" s="222" t="s">
        <v>218</v>
      </c>
      <c r="H551" s="223">
        <v>13.946</v>
      </c>
      <c r="I551" s="224"/>
      <c r="J551" s="225">
        <f>ROUND(I551*H551,2)</f>
        <v>0</v>
      </c>
      <c r="K551" s="221" t="s">
        <v>33</v>
      </c>
      <c r="L551" s="45"/>
      <c r="M551" s="226" t="s">
        <v>1</v>
      </c>
      <c r="N551" s="227" t="s">
        <v>39</v>
      </c>
      <c r="O551" s="92"/>
      <c r="P551" s="228">
        <f>O551*H551</f>
        <v>0</v>
      </c>
      <c r="Q551" s="228">
        <v>0</v>
      </c>
      <c r="R551" s="228">
        <f>Q551*H551</f>
        <v>0</v>
      </c>
      <c r="S551" s="228">
        <v>0</v>
      </c>
      <c r="T551" s="229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30" t="s">
        <v>190</v>
      </c>
      <c r="AT551" s="230" t="s">
        <v>148</v>
      </c>
      <c r="AU551" s="230" t="s">
        <v>84</v>
      </c>
      <c r="AY551" s="18" t="s">
        <v>146</v>
      </c>
      <c r="BE551" s="231">
        <f>IF(N551="základní",J551,0)</f>
        <v>0</v>
      </c>
      <c r="BF551" s="231">
        <f>IF(N551="snížená",J551,0)</f>
        <v>0</v>
      </c>
      <c r="BG551" s="231">
        <f>IF(N551="zákl. přenesená",J551,0)</f>
        <v>0</v>
      </c>
      <c r="BH551" s="231">
        <f>IF(N551="sníž. přenesená",J551,0)</f>
        <v>0</v>
      </c>
      <c r="BI551" s="231">
        <f>IF(N551="nulová",J551,0)</f>
        <v>0</v>
      </c>
      <c r="BJ551" s="18" t="s">
        <v>82</v>
      </c>
      <c r="BK551" s="231">
        <f>ROUND(I551*H551,2)</f>
        <v>0</v>
      </c>
      <c r="BL551" s="18" t="s">
        <v>190</v>
      </c>
      <c r="BM551" s="230" t="s">
        <v>448</v>
      </c>
    </row>
    <row r="552" s="2" customFormat="1" ht="16.5" customHeight="1">
      <c r="A552" s="39"/>
      <c r="B552" s="40"/>
      <c r="C552" s="219" t="s">
        <v>444</v>
      </c>
      <c r="D552" s="219" t="s">
        <v>148</v>
      </c>
      <c r="E552" s="220" t="s">
        <v>1326</v>
      </c>
      <c r="F552" s="221" t="s">
        <v>1327</v>
      </c>
      <c r="G552" s="222" t="s">
        <v>151</v>
      </c>
      <c r="H552" s="223">
        <v>30.899999999999999</v>
      </c>
      <c r="I552" s="224"/>
      <c r="J552" s="225">
        <f>ROUND(I552*H552,2)</f>
        <v>0</v>
      </c>
      <c r="K552" s="221" t="s">
        <v>33</v>
      </c>
      <c r="L552" s="45"/>
      <c r="M552" s="226" t="s">
        <v>1</v>
      </c>
      <c r="N552" s="227" t="s">
        <v>39</v>
      </c>
      <c r="O552" s="92"/>
      <c r="P552" s="228">
        <f>O552*H552</f>
        <v>0</v>
      </c>
      <c r="Q552" s="228">
        <v>0</v>
      </c>
      <c r="R552" s="228">
        <f>Q552*H552</f>
        <v>0</v>
      </c>
      <c r="S552" s="228">
        <v>0</v>
      </c>
      <c r="T552" s="229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30" t="s">
        <v>190</v>
      </c>
      <c r="AT552" s="230" t="s">
        <v>148</v>
      </c>
      <c r="AU552" s="230" t="s">
        <v>84</v>
      </c>
      <c r="AY552" s="18" t="s">
        <v>146</v>
      </c>
      <c r="BE552" s="231">
        <f>IF(N552="základní",J552,0)</f>
        <v>0</v>
      </c>
      <c r="BF552" s="231">
        <f>IF(N552="snížená",J552,0)</f>
        <v>0</v>
      </c>
      <c r="BG552" s="231">
        <f>IF(N552="zákl. přenesená",J552,0)</f>
        <v>0</v>
      </c>
      <c r="BH552" s="231">
        <f>IF(N552="sníž. přenesená",J552,0)</f>
        <v>0</v>
      </c>
      <c r="BI552" s="231">
        <f>IF(N552="nulová",J552,0)</f>
        <v>0</v>
      </c>
      <c r="BJ552" s="18" t="s">
        <v>82</v>
      </c>
      <c r="BK552" s="231">
        <f>ROUND(I552*H552,2)</f>
        <v>0</v>
      </c>
      <c r="BL552" s="18" t="s">
        <v>190</v>
      </c>
      <c r="BM552" s="230" t="s">
        <v>451</v>
      </c>
    </row>
    <row r="553" s="13" customFormat="1">
      <c r="A553" s="13"/>
      <c r="B553" s="232"/>
      <c r="C553" s="233"/>
      <c r="D553" s="234" t="s">
        <v>156</v>
      </c>
      <c r="E553" s="235" t="s">
        <v>1</v>
      </c>
      <c r="F553" s="236" t="s">
        <v>1156</v>
      </c>
      <c r="G553" s="233"/>
      <c r="H553" s="235" t="s">
        <v>1</v>
      </c>
      <c r="I553" s="237"/>
      <c r="J553" s="233"/>
      <c r="K553" s="233"/>
      <c r="L553" s="238"/>
      <c r="M553" s="239"/>
      <c r="N553" s="240"/>
      <c r="O553" s="240"/>
      <c r="P553" s="240"/>
      <c r="Q553" s="240"/>
      <c r="R553" s="240"/>
      <c r="S553" s="240"/>
      <c r="T553" s="241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2" t="s">
        <v>156</v>
      </c>
      <c r="AU553" s="242" t="s">
        <v>84</v>
      </c>
      <c r="AV553" s="13" t="s">
        <v>82</v>
      </c>
      <c r="AW553" s="13" t="s">
        <v>30</v>
      </c>
      <c r="AX553" s="13" t="s">
        <v>74</v>
      </c>
      <c r="AY553" s="242" t="s">
        <v>146</v>
      </c>
    </row>
    <row r="554" s="14" customFormat="1">
      <c r="A554" s="14"/>
      <c r="B554" s="243"/>
      <c r="C554" s="244"/>
      <c r="D554" s="234" t="s">
        <v>156</v>
      </c>
      <c r="E554" s="245" t="s">
        <v>1</v>
      </c>
      <c r="F554" s="246" t="s">
        <v>1174</v>
      </c>
      <c r="G554" s="244"/>
      <c r="H554" s="247">
        <v>7.1200000000000001</v>
      </c>
      <c r="I554" s="248"/>
      <c r="J554" s="244"/>
      <c r="K554" s="244"/>
      <c r="L554" s="249"/>
      <c r="M554" s="250"/>
      <c r="N554" s="251"/>
      <c r="O554" s="251"/>
      <c r="P554" s="251"/>
      <c r="Q554" s="251"/>
      <c r="R554" s="251"/>
      <c r="S554" s="251"/>
      <c r="T554" s="252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3" t="s">
        <v>156</v>
      </c>
      <c r="AU554" s="253" t="s">
        <v>84</v>
      </c>
      <c r="AV554" s="14" t="s">
        <v>84</v>
      </c>
      <c r="AW554" s="14" t="s">
        <v>30</v>
      </c>
      <c r="AX554" s="14" t="s">
        <v>74</v>
      </c>
      <c r="AY554" s="253" t="s">
        <v>146</v>
      </c>
    </row>
    <row r="555" s="14" customFormat="1">
      <c r="A555" s="14"/>
      <c r="B555" s="243"/>
      <c r="C555" s="244"/>
      <c r="D555" s="234" t="s">
        <v>156</v>
      </c>
      <c r="E555" s="245" t="s">
        <v>1</v>
      </c>
      <c r="F555" s="246" t="s">
        <v>1175</v>
      </c>
      <c r="G555" s="244"/>
      <c r="H555" s="247">
        <v>5.0999999999999996</v>
      </c>
      <c r="I555" s="248"/>
      <c r="J555" s="244"/>
      <c r="K555" s="244"/>
      <c r="L555" s="249"/>
      <c r="M555" s="250"/>
      <c r="N555" s="251"/>
      <c r="O555" s="251"/>
      <c r="P555" s="251"/>
      <c r="Q555" s="251"/>
      <c r="R555" s="251"/>
      <c r="S555" s="251"/>
      <c r="T555" s="252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3" t="s">
        <v>156</v>
      </c>
      <c r="AU555" s="253" t="s">
        <v>84</v>
      </c>
      <c r="AV555" s="14" t="s">
        <v>84</v>
      </c>
      <c r="AW555" s="14" t="s">
        <v>30</v>
      </c>
      <c r="AX555" s="14" t="s">
        <v>74</v>
      </c>
      <c r="AY555" s="253" t="s">
        <v>146</v>
      </c>
    </row>
    <row r="556" s="14" customFormat="1">
      <c r="A556" s="14"/>
      <c r="B556" s="243"/>
      <c r="C556" s="244"/>
      <c r="D556" s="234" t="s">
        <v>156</v>
      </c>
      <c r="E556" s="245" t="s">
        <v>1</v>
      </c>
      <c r="F556" s="246" t="s">
        <v>1176</v>
      </c>
      <c r="G556" s="244"/>
      <c r="H556" s="247">
        <v>2.3999999999999999</v>
      </c>
      <c r="I556" s="248"/>
      <c r="J556" s="244"/>
      <c r="K556" s="244"/>
      <c r="L556" s="249"/>
      <c r="M556" s="250"/>
      <c r="N556" s="251"/>
      <c r="O556" s="251"/>
      <c r="P556" s="251"/>
      <c r="Q556" s="251"/>
      <c r="R556" s="251"/>
      <c r="S556" s="251"/>
      <c r="T556" s="252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3" t="s">
        <v>156</v>
      </c>
      <c r="AU556" s="253" t="s">
        <v>84</v>
      </c>
      <c r="AV556" s="14" t="s">
        <v>84</v>
      </c>
      <c r="AW556" s="14" t="s">
        <v>30</v>
      </c>
      <c r="AX556" s="14" t="s">
        <v>74</v>
      </c>
      <c r="AY556" s="253" t="s">
        <v>146</v>
      </c>
    </row>
    <row r="557" s="14" customFormat="1">
      <c r="A557" s="14"/>
      <c r="B557" s="243"/>
      <c r="C557" s="244"/>
      <c r="D557" s="234" t="s">
        <v>156</v>
      </c>
      <c r="E557" s="245" t="s">
        <v>1</v>
      </c>
      <c r="F557" s="246" t="s">
        <v>1177</v>
      </c>
      <c r="G557" s="244"/>
      <c r="H557" s="247">
        <v>6.2000000000000002</v>
      </c>
      <c r="I557" s="248"/>
      <c r="J557" s="244"/>
      <c r="K557" s="244"/>
      <c r="L557" s="249"/>
      <c r="M557" s="250"/>
      <c r="N557" s="251"/>
      <c r="O557" s="251"/>
      <c r="P557" s="251"/>
      <c r="Q557" s="251"/>
      <c r="R557" s="251"/>
      <c r="S557" s="251"/>
      <c r="T557" s="252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53" t="s">
        <v>156</v>
      </c>
      <c r="AU557" s="253" t="s">
        <v>84</v>
      </c>
      <c r="AV557" s="14" t="s">
        <v>84</v>
      </c>
      <c r="AW557" s="14" t="s">
        <v>30</v>
      </c>
      <c r="AX557" s="14" t="s">
        <v>74</v>
      </c>
      <c r="AY557" s="253" t="s">
        <v>146</v>
      </c>
    </row>
    <row r="558" s="14" customFormat="1">
      <c r="A558" s="14"/>
      <c r="B558" s="243"/>
      <c r="C558" s="244"/>
      <c r="D558" s="234" t="s">
        <v>156</v>
      </c>
      <c r="E558" s="245" t="s">
        <v>1</v>
      </c>
      <c r="F558" s="246" t="s">
        <v>1328</v>
      </c>
      <c r="G558" s="244"/>
      <c r="H558" s="247">
        <v>6.5800000000000001</v>
      </c>
      <c r="I558" s="248"/>
      <c r="J558" s="244"/>
      <c r="K558" s="244"/>
      <c r="L558" s="249"/>
      <c r="M558" s="250"/>
      <c r="N558" s="251"/>
      <c r="O558" s="251"/>
      <c r="P558" s="251"/>
      <c r="Q558" s="251"/>
      <c r="R558" s="251"/>
      <c r="S558" s="251"/>
      <c r="T558" s="252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53" t="s">
        <v>156</v>
      </c>
      <c r="AU558" s="253" t="s">
        <v>84</v>
      </c>
      <c r="AV558" s="14" t="s">
        <v>84</v>
      </c>
      <c r="AW558" s="14" t="s">
        <v>30</v>
      </c>
      <c r="AX558" s="14" t="s">
        <v>74</v>
      </c>
      <c r="AY558" s="253" t="s">
        <v>146</v>
      </c>
    </row>
    <row r="559" s="16" customFormat="1">
      <c r="A559" s="16"/>
      <c r="B559" s="280"/>
      <c r="C559" s="281"/>
      <c r="D559" s="234" t="s">
        <v>156</v>
      </c>
      <c r="E559" s="282" t="s">
        <v>1</v>
      </c>
      <c r="F559" s="283" t="s">
        <v>706</v>
      </c>
      <c r="G559" s="281"/>
      <c r="H559" s="284">
        <v>27.399999999999999</v>
      </c>
      <c r="I559" s="285"/>
      <c r="J559" s="281"/>
      <c r="K559" s="281"/>
      <c r="L559" s="286"/>
      <c r="M559" s="287"/>
      <c r="N559" s="288"/>
      <c r="O559" s="288"/>
      <c r="P559" s="288"/>
      <c r="Q559" s="288"/>
      <c r="R559" s="288"/>
      <c r="S559" s="288"/>
      <c r="T559" s="289"/>
      <c r="U559" s="16"/>
      <c r="V559" s="16"/>
      <c r="W559" s="16"/>
      <c r="X559" s="16"/>
      <c r="Y559" s="16"/>
      <c r="Z559" s="16"/>
      <c r="AA559" s="16"/>
      <c r="AB559" s="16"/>
      <c r="AC559" s="16"/>
      <c r="AD559" s="16"/>
      <c r="AE559" s="16"/>
      <c r="AT559" s="290" t="s">
        <v>156</v>
      </c>
      <c r="AU559" s="290" t="s">
        <v>84</v>
      </c>
      <c r="AV559" s="16" t="s">
        <v>161</v>
      </c>
      <c r="AW559" s="16" t="s">
        <v>30</v>
      </c>
      <c r="AX559" s="16" t="s">
        <v>74</v>
      </c>
      <c r="AY559" s="290" t="s">
        <v>146</v>
      </c>
    </row>
    <row r="560" s="13" customFormat="1">
      <c r="A560" s="13"/>
      <c r="B560" s="232"/>
      <c r="C560" s="233"/>
      <c r="D560" s="234" t="s">
        <v>156</v>
      </c>
      <c r="E560" s="235" t="s">
        <v>1</v>
      </c>
      <c r="F560" s="236" t="s">
        <v>1074</v>
      </c>
      <c r="G560" s="233"/>
      <c r="H560" s="235" t="s">
        <v>1</v>
      </c>
      <c r="I560" s="237"/>
      <c r="J560" s="233"/>
      <c r="K560" s="233"/>
      <c r="L560" s="238"/>
      <c r="M560" s="239"/>
      <c r="N560" s="240"/>
      <c r="O560" s="240"/>
      <c r="P560" s="240"/>
      <c r="Q560" s="240"/>
      <c r="R560" s="240"/>
      <c r="S560" s="240"/>
      <c r="T560" s="241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2" t="s">
        <v>156</v>
      </c>
      <c r="AU560" s="242" t="s">
        <v>84</v>
      </c>
      <c r="AV560" s="13" t="s">
        <v>82</v>
      </c>
      <c r="AW560" s="13" t="s">
        <v>30</v>
      </c>
      <c r="AX560" s="13" t="s">
        <v>74</v>
      </c>
      <c r="AY560" s="242" t="s">
        <v>146</v>
      </c>
    </row>
    <row r="561" s="14" customFormat="1">
      <c r="A561" s="14"/>
      <c r="B561" s="243"/>
      <c r="C561" s="244"/>
      <c r="D561" s="234" t="s">
        <v>156</v>
      </c>
      <c r="E561" s="245" t="s">
        <v>1</v>
      </c>
      <c r="F561" s="246" t="s">
        <v>1314</v>
      </c>
      <c r="G561" s="244"/>
      <c r="H561" s="247">
        <v>3.5</v>
      </c>
      <c r="I561" s="248"/>
      <c r="J561" s="244"/>
      <c r="K561" s="244"/>
      <c r="L561" s="249"/>
      <c r="M561" s="250"/>
      <c r="N561" s="251"/>
      <c r="O561" s="251"/>
      <c r="P561" s="251"/>
      <c r="Q561" s="251"/>
      <c r="R561" s="251"/>
      <c r="S561" s="251"/>
      <c r="T561" s="252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3" t="s">
        <v>156</v>
      </c>
      <c r="AU561" s="253" t="s">
        <v>84</v>
      </c>
      <c r="AV561" s="14" t="s">
        <v>84</v>
      </c>
      <c r="AW561" s="14" t="s">
        <v>30</v>
      </c>
      <c r="AX561" s="14" t="s">
        <v>74</v>
      </c>
      <c r="AY561" s="253" t="s">
        <v>146</v>
      </c>
    </row>
    <row r="562" s="15" customFormat="1">
      <c r="A562" s="15"/>
      <c r="B562" s="254"/>
      <c r="C562" s="255"/>
      <c r="D562" s="234" t="s">
        <v>156</v>
      </c>
      <c r="E562" s="256" t="s">
        <v>1</v>
      </c>
      <c r="F562" s="257" t="s">
        <v>160</v>
      </c>
      <c r="G562" s="255"/>
      <c r="H562" s="258">
        <v>30.899999999999999</v>
      </c>
      <c r="I562" s="259"/>
      <c r="J562" s="255"/>
      <c r="K562" s="255"/>
      <c r="L562" s="260"/>
      <c r="M562" s="261"/>
      <c r="N562" s="262"/>
      <c r="O562" s="262"/>
      <c r="P562" s="262"/>
      <c r="Q562" s="262"/>
      <c r="R562" s="262"/>
      <c r="S562" s="262"/>
      <c r="T562" s="263"/>
      <c r="U562" s="15"/>
      <c r="V562" s="15"/>
      <c r="W562" s="15"/>
      <c r="X562" s="15"/>
      <c r="Y562" s="15"/>
      <c r="Z562" s="15"/>
      <c r="AA562" s="15"/>
      <c r="AB562" s="15"/>
      <c r="AC562" s="15"/>
      <c r="AD562" s="15"/>
      <c r="AE562" s="15"/>
      <c r="AT562" s="264" t="s">
        <v>156</v>
      </c>
      <c r="AU562" s="264" t="s">
        <v>84</v>
      </c>
      <c r="AV562" s="15" t="s">
        <v>152</v>
      </c>
      <c r="AW562" s="15" t="s">
        <v>30</v>
      </c>
      <c r="AX562" s="15" t="s">
        <v>82</v>
      </c>
      <c r="AY562" s="264" t="s">
        <v>146</v>
      </c>
    </row>
    <row r="563" s="2" customFormat="1" ht="21.75" customHeight="1">
      <c r="A563" s="39"/>
      <c r="B563" s="40"/>
      <c r="C563" s="219" t="s">
        <v>312</v>
      </c>
      <c r="D563" s="219" t="s">
        <v>148</v>
      </c>
      <c r="E563" s="220" t="s">
        <v>1329</v>
      </c>
      <c r="F563" s="221" t="s">
        <v>1330</v>
      </c>
      <c r="G563" s="222" t="s">
        <v>151</v>
      </c>
      <c r="H563" s="223">
        <v>27.399999999999999</v>
      </c>
      <c r="I563" s="224"/>
      <c r="J563" s="225">
        <f>ROUND(I563*H563,2)</f>
        <v>0</v>
      </c>
      <c r="K563" s="221" t="s">
        <v>33</v>
      </c>
      <c r="L563" s="45"/>
      <c r="M563" s="226" t="s">
        <v>1</v>
      </c>
      <c r="N563" s="227" t="s">
        <v>39</v>
      </c>
      <c r="O563" s="92"/>
      <c r="P563" s="228">
        <f>O563*H563</f>
        <v>0</v>
      </c>
      <c r="Q563" s="228">
        <v>0</v>
      </c>
      <c r="R563" s="228">
        <f>Q563*H563</f>
        <v>0</v>
      </c>
      <c r="S563" s="228">
        <v>0</v>
      </c>
      <c r="T563" s="229">
        <f>S563*H563</f>
        <v>0</v>
      </c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R563" s="230" t="s">
        <v>190</v>
      </c>
      <c r="AT563" s="230" t="s">
        <v>148</v>
      </c>
      <c r="AU563" s="230" t="s">
        <v>84</v>
      </c>
      <c r="AY563" s="18" t="s">
        <v>146</v>
      </c>
      <c r="BE563" s="231">
        <f>IF(N563="základní",J563,0)</f>
        <v>0</v>
      </c>
      <c r="BF563" s="231">
        <f>IF(N563="snížená",J563,0)</f>
        <v>0</v>
      </c>
      <c r="BG563" s="231">
        <f>IF(N563="zákl. přenesená",J563,0)</f>
        <v>0</v>
      </c>
      <c r="BH563" s="231">
        <f>IF(N563="sníž. přenesená",J563,0)</f>
        <v>0</v>
      </c>
      <c r="BI563" s="231">
        <f>IF(N563="nulová",J563,0)</f>
        <v>0</v>
      </c>
      <c r="BJ563" s="18" t="s">
        <v>82</v>
      </c>
      <c r="BK563" s="231">
        <f>ROUND(I563*H563,2)</f>
        <v>0</v>
      </c>
      <c r="BL563" s="18" t="s">
        <v>190</v>
      </c>
      <c r="BM563" s="230" t="s">
        <v>455</v>
      </c>
    </row>
    <row r="564" s="13" customFormat="1">
      <c r="A564" s="13"/>
      <c r="B564" s="232"/>
      <c r="C564" s="233"/>
      <c r="D564" s="234" t="s">
        <v>156</v>
      </c>
      <c r="E564" s="235" t="s">
        <v>1</v>
      </c>
      <c r="F564" s="236" t="s">
        <v>1156</v>
      </c>
      <c r="G564" s="233"/>
      <c r="H564" s="235" t="s">
        <v>1</v>
      </c>
      <c r="I564" s="237"/>
      <c r="J564" s="233"/>
      <c r="K564" s="233"/>
      <c r="L564" s="238"/>
      <c r="M564" s="239"/>
      <c r="N564" s="240"/>
      <c r="O564" s="240"/>
      <c r="P564" s="240"/>
      <c r="Q564" s="240"/>
      <c r="R564" s="240"/>
      <c r="S564" s="240"/>
      <c r="T564" s="241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2" t="s">
        <v>156</v>
      </c>
      <c r="AU564" s="242" t="s">
        <v>84</v>
      </c>
      <c r="AV564" s="13" t="s">
        <v>82</v>
      </c>
      <c r="AW564" s="13" t="s">
        <v>30</v>
      </c>
      <c r="AX564" s="13" t="s">
        <v>74</v>
      </c>
      <c r="AY564" s="242" t="s">
        <v>146</v>
      </c>
    </row>
    <row r="565" s="14" customFormat="1">
      <c r="A565" s="14"/>
      <c r="B565" s="243"/>
      <c r="C565" s="244"/>
      <c r="D565" s="234" t="s">
        <v>156</v>
      </c>
      <c r="E565" s="245" t="s">
        <v>1</v>
      </c>
      <c r="F565" s="246" t="s">
        <v>1174</v>
      </c>
      <c r="G565" s="244"/>
      <c r="H565" s="247">
        <v>7.1200000000000001</v>
      </c>
      <c r="I565" s="248"/>
      <c r="J565" s="244"/>
      <c r="K565" s="244"/>
      <c r="L565" s="249"/>
      <c r="M565" s="250"/>
      <c r="N565" s="251"/>
      <c r="O565" s="251"/>
      <c r="P565" s="251"/>
      <c r="Q565" s="251"/>
      <c r="R565" s="251"/>
      <c r="S565" s="251"/>
      <c r="T565" s="252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53" t="s">
        <v>156</v>
      </c>
      <c r="AU565" s="253" t="s">
        <v>84</v>
      </c>
      <c r="AV565" s="14" t="s">
        <v>84</v>
      </c>
      <c r="AW565" s="14" t="s">
        <v>30</v>
      </c>
      <c r="AX565" s="14" t="s">
        <v>74</v>
      </c>
      <c r="AY565" s="253" t="s">
        <v>146</v>
      </c>
    </row>
    <row r="566" s="14" customFormat="1">
      <c r="A566" s="14"/>
      <c r="B566" s="243"/>
      <c r="C566" s="244"/>
      <c r="D566" s="234" t="s">
        <v>156</v>
      </c>
      <c r="E566" s="245" t="s">
        <v>1</v>
      </c>
      <c r="F566" s="246" t="s">
        <v>1175</v>
      </c>
      <c r="G566" s="244"/>
      <c r="H566" s="247">
        <v>5.0999999999999996</v>
      </c>
      <c r="I566" s="248"/>
      <c r="J566" s="244"/>
      <c r="K566" s="244"/>
      <c r="L566" s="249"/>
      <c r="M566" s="250"/>
      <c r="N566" s="251"/>
      <c r="O566" s="251"/>
      <c r="P566" s="251"/>
      <c r="Q566" s="251"/>
      <c r="R566" s="251"/>
      <c r="S566" s="251"/>
      <c r="T566" s="252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53" t="s">
        <v>156</v>
      </c>
      <c r="AU566" s="253" t="s">
        <v>84</v>
      </c>
      <c r="AV566" s="14" t="s">
        <v>84</v>
      </c>
      <c r="AW566" s="14" t="s">
        <v>30</v>
      </c>
      <c r="AX566" s="14" t="s">
        <v>74</v>
      </c>
      <c r="AY566" s="253" t="s">
        <v>146</v>
      </c>
    </row>
    <row r="567" s="14" customFormat="1">
      <c r="A567" s="14"/>
      <c r="B567" s="243"/>
      <c r="C567" s="244"/>
      <c r="D567" s="234" t="s">
        <v>156</v>
      </c>
      <c r="E567" s="245" t="s">
        <v>1</v>
      </c>
      <c r="F567" s="246" t="s">
        <v>1176</v>
      </c>
      <c r="G567" s="244"/>
      <c r="H567" s="247">
        <v>2.3999999999999999</v>
      </c>
      <c r="I567" s="248"/>
      <c r="J567" s="244"/>
      <c r="K567" s="244"/>
      <c r="L567" s="249"/>
      <c r="M567" s="250"/>
      <c r="N567" s="251"/>
      <c r="O567" s="251"/>
      <c r="P567" s="251"/>
      <c r="Q567" s="251"/>
      <c r="R567" s="251"/>
      <c r="S567" s="251"/>
      <c r="T567" s="252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53" t="s">
        <v>156</v>
      </c>
      <c r="AU567" s="253" t="s">
        <v>84</v>
      </c>
      <c r="AV567" s="14" t="s">
        <v>84</v>
      </c>
      <c r="AW567" s="14" t="s">
        <v>30</v>
      </c>
      <c r="AX567" s="14" t="s">
        <v>74</v>
      </c>
      <c r="AY567" s="253" t="s">
        <v>146</v>
      </c>
    </row>
    <row r="568" s="14" customFormat="1">
      <c r="A568" s="14"/>
      <c r="B568" s="243"/>
      <c r="C568" s="244"/>
      <c r="D568" s="234" t="s">
        <v>156</v>
      </c>
      <c r="E568" s="245" t="s">
        <v>1</v>
      </c>
      <c r="F568" s="246" t="s">
        <v>1177</v>
      </c>
      <c r="G568" s="244"/>
      <c r="H568" s="247">
        <v>6.2000000000000002</v>
      </c>
      <c r="I568" s="248"/>
      <c r="J568" s="244"/>
      <c r="K568" s="244"/>
      <c r="L568" s="249"/>
      <c r="M568" s="250"/>
      <c r="N568" s="251"/>
      <c r="O568" s="251"/>
      <c r="P568" s="251"/>
      <c r="Q568" s="251"/>
      <c r="R568" s="251"/>
      <c r="S568" s="251"/>
      <c r="T568" s="252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53" t="s">
        <v>156</v>
      </c>
      <c r="AU568" s="253" t="s">
        <v>84</v>
      </c>
      <c r="AV568" s="14" t="s">
        <v>84</v>
      </c>
      <c r="AW568" s="14" t="s">
        <v>30</v>
      </c>
      <c r="AX568" s="14" t="s">
        <v>74</v>
      </c>
      <c r="AY568" s="253" t="s">
        <v>146</v>
      </c>
    </row>
    <row r="569" s="16" customFormat="1">
      <c r="A569" s="16"/>
      <c r="B569" s="280"/>
      <c r="C569" s="281"/>
      <c r="D569" s="234" t="s">
        <v>156</v>
      </c>
      <c r="E569" s="282" t="s">
        <v>1</v>
      </c>
      <c r="F569" s="283" t="s">
        <v>706</v>
      </c>
      <c r="G569" s="281"/>
      <c r="H569" s="284">
        <v>20.82</v>
      </c>
      <c r="I569" s="285"/>
      <c r="J569" s="281"/>
      <c r="K569" s="281"/>
      <c r="L569" s="286"/>
      <c r="M569" s="287"/>
      <c r="N569" s="288"/>
      <c r="O569" s="288"/>
      <c r="P569" s="288"/>
      <c r="Q569" s="288"/>
      <c r="R569" s="288"/>
      <c r="S569" s="288"/>
      <c r="T569" s="289"/>
      <c r="U569" s="16"/>
      <c r="V569" s="16"/>
      <c r="W569" s="16"/>
      <c r="X569" s="16"/>
      <c r="Y569" s="16"/>
      <c r="Z569" s="16"/>
      <c r="AA569" s="16"/>
      <c r="AB569" s="16"/>
      <c r="AC569" s="16"/>
      <c r="AD569" s="16"/>
      <c r="AE569" s="16"/>
      <c r="AT569" s="290" t="s">
        <v>156</v>
      </c>
      <c r="AU569" s="290" t="s">
        <v>84</v>
      </c>
      <c r="AV569" s="16" t="s">
        <v>161</v>
      </c>
      <c r="AW569" s="16" t="s">
        <v>30</v>
      </c>
      <c r="AX569" s="16" t="s">
        <v>74</v>
      </c>
      <c r="AY569" s="290" t="s">
        <v>146</v>
      </c>
    </row>
    <row r="570" s="14" customFormat="1">
      <c r="A570" s="14"/>
      <c r="B570" s="243"/>
      <c r="C570" s="244"/>
      <c r="D570" s="234" t="s">
        <v>156</v>
      </c>
      <c r="E570" s="245" t="s">
        <v>1</v>
      </c>
      <c r="F570" s="246" t="s">
        <v>1328</v>
      </c>
      <c r="G570" s="244"/>
      <c r="H570" s="247">
        <v>6.5800000000000001</v>
      </c>
      <c r="I570" s="248"/>
      <c r="J570" s="244"/>
      <c r="K570" s="244"/>
      <c r="L570" s="249"/>
      <c r="M570" s="250"/>
      <c r="N570" s="251"/>
      <c r="O570" s="251"/>
      <c r="P570" s="251"/>
      <c r="Q570" s="251"/>
      <c r="R570" s="251"/>
      <c r="S570" s="251"/>
      <c r="T570" s="252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53" t="s">
        <v>156</v>
      </c>
      <c r="AU570" s="253" t="s">
        <v>84</v>
      </c>
      <c r="AV570" s="14" t="s">
        <v>84</v>
      </c>
      <c r="AW570" s="14" t="s">
        <v>30</v>
      </c>
      <c r="AX570" s="14" t="s">
        <v>74</v>
      </c>
      <c r="AY570" s="253" t="s">
        <v>146</v>
      </c>
    </row>
    <row r="571" s="15" customFormat="1">
      <c r="A571" s="15"/>
      <c r="B571" s="254"/>
      <c r="C571" s="255"/>
      <c r="D571" s="234" t="s">
        <v>156</v>
      </c>
      <c r="E571" s="256" t="s">
        <v>1</v>
      </c>
      <c r="F571" s="257" t="s">
        <v>160</v>
      </c>
      <c r="G571" s="255"/>
      <c r="H571" s="258">
        <v>27.399999999999999</v>
      </c>
      <c r="I571" s="259"/>
      <c r="J571" s="255"/>
      <c r="K571" s="255"/>
      <c r="L571" s="260"/>
      <c r="M571" s="261"/>
      <c r="N571" s="262"/>
      <c r="O571" s="262"/>
      <c r="P571" s="262"/>
      <c r="Q571" s="262"/>
      <c r="R571" s="262"/>
      <c r="S571" s="262"/>
      <c r="T571" s="263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T571" s="264" t="s">
        <v>156</v>
      </c>
      <c r="AU571" s="264" t="s">
        <v>84</v>
      </c>
      <c r="AV571" s="15" t="s">
        <v>152</v>
      </c>
      <c r="AW571" s="15" t="s">
        <v>30</v>
      </c>
      <c r="AX571" s="15" t="s">
        <v>82</v>
      </c>
      <c r="AY571" s="264" t="s">
        <v>146</v>
      </c>
    </row>
    <row r="572" s="2" customFormat="1" ht="24.15" customHeight="1">
      <c r="A572" s="39"/>
      <c r="B572" s="40"/>
      <c r="C572" s="219" t="s">
        <v>452</v>
      </c>
      <c r="D572" s="219" t="s">
        <v>148</v>
      </c>
      <c r="E572" s="220" t="s">
        <v>1331</v>
      </c>
      <c r="F572" s="221" t="s">
        <v>1332</v>
      </c>
      <c r="G572" s="222" t="s">
        <v>185</v>
      </c>
      <c r="H572" s="223">
        <v>0.57699999999999996</v>
      </c>
      <c r="I572" s="224"/>
      <c r="J572" s="225">
        <f>ROUND(I572*H572,2)</f>
        <v>0</v>
      </c>
      <c r="K572" s="221" t="s">
        <v>33</v>
      </c>
      <c r="L572" s="45"/>
      <c r="M572" s="226" t="s">
        <v>1</v>
      </c>
      <c r="N572" s="227" t="s">
        <v>39</v>
      </c>
      <c r="O572" s="92"/>
      <c r="P572" s="228">
        <f>O572*H572</f>
        <v>0</v>
      </c>
      <c r="Q572" s="228">
        <v>0</v>
      </c>
      <c r="R572" s="228">
        <f>Q572*H572</f>
        <v>0</v>
      </c>
      <c r="S572" s="228">
        <v>0</v>
      </c>
      <c r="T572" s="229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30" t="s">
        <v>190</v>
      </c>
      <c r="AT572" s="230" t="s">
        <v>148</v>
      </c>
      <c r="AU572" s="230" t="s">
        <v>84</v>
      </c>
      <c r="AY572" s="18" t="s">
        <v>146</v>
      </c>
      <c r="BE572" s="231">
        <f>IF(N572="základní",J572,0)</f>
        <v>0</v>
      </c>
      <c r="BF572" s="231">
        <f>IF(N572="snížená",J572,0)</f>
        <v>0</v>
      </c>
      <c r="BG572" s="231">
        <f>IF(N572="zákl. přenesená",J572,0)</f>
        <v>0</v>
      </c>
      <c r="BH572" s="231">
        <f>IF(N572="sníž. přenesená",J572,0)</f>
        <v>0</v>
      </c>
      <c r="BI572" s="231">
        <f>IF(N572="nulová",J572,0)</f>
        <v>0</v>
      </c>
      <c r="BJ572" s="18" t="s">
        <v>82</v>
      </c>
      <c r="BK572" s="231">
        <f>ROUND(I572*H572,2)</f>
        <v>0</v>
      </c>
      <c r="BL572" s="18" t="s">
        <v>190</v>
      </c>
      <c r="BM572" s="230" t="s">
        <v>459</v>
      </c>
    </row>
    <row r="573" s="12" customFormat="1" ht="22.8" customHeight="1">
      <c r="A573" s="12"/>
      <c r="B573" s="203"/>
      <c r="C573" s="204"/>
      <c r="D573" s="205" t="s">
        <v>73</v>
      </c>
      <c r="E573" s="217" t="s">
        <v>796</v>
      </c>
      <c r="F573" s="217" t="s">
        <v>797</v>
      </c>
      <c r="G573" s="204"/>
      <c r="H573" s="204"/>
      <c r="I573" s="207"/>
      <c r="J573" s="218">
        <f>BK573</f>
        <v>0</v>
      </c>
      <c r="K573" s="204"/>
      <c r="L573" s="209"/>
      <c r="M573" s="210"/>
      <c r="N573" s="211"/>
      <c r="O573" s="211"/>
      <c r="P573" s="212">
        <f>SUM(P574:P594)</f>
        <v>0</v>
      </c>
      <c r="Q573" s="211"/>
      <c r="R573" s="212">
        <f>SUM(R574:R594)</f>
        <v>0</v>
      </c>
      <c r="S573" s="211"/>
      <c r="T573" s="213">
        <f>SUM(T574:T594)</f>
        <v>0</v>
      </c>
      <c r="U573" s="12"/>
      <c r="V573" s="12"/>
      <c r="W573" s="12"/>
      <c r="X573" s="12"/>
      <c r="Y573" s="12"/>
      <c r="Z573" s="12"/>
      <c r="AA573" s="12"/>
      <c r="AB573" s="12"/>
      <c r="AC573" s="12"/>
      <c r="AD573" s="12"/>
      <c r="AE573" s="12"/>
      <c r="AR573" s="214" t="s">
        <v>84</v>
      </c>
      <c r="AT573" s="215" t="s">
        <v>73</v>
      </c>
      <c r="AU573" s="215" t="s">
        <v>82</v>
      </c>
      <c r="AY573" s="214" t="s">
        <v>146</v>
      </c>
      <c r="BK573" s="216">
        <f>SUM(BK574:BK594)</f>
        <v>0</v>
      </c>
    </row>
    <row r="574" s="2" customFormat="1" ht="16.5" customHeight="1">
      <c r="A574" s="39"/>
      <c r="B574" s="40"/>
      <c r="C574" s="219" t="s">
        <v>315</v>
      </c>
      <c r="D574" s="219" t="s">
        <v>148</v>
      </c>
      <c r="E574" s="220" t="s">
        <v>799</v>
      </c>
      <c r="F574" s="221" t="s">
        <v>800</v>
      </c>
      <c r="G574" s="222" t="s">
        <v>218</v>
      </c>
      <c r="H574" s="223">
        <v>2.7999999999999998</v>
      </c>
      <c r="I574" s="224"/>
      <c r="J574" s="225">
        <f>ROUND(I574*H574,2)</f>
        <v>0</v>
      </c>
      <c r="K574" s="221" t="s">
        <v>33</v>
      </c>
      <c r="L574" s="45"/>
      <c r="M574" s="226" t="s">
        <v>1</v>
      </c>
      <c r="N574" s="227" t="s">
        <v>39</v>
      </c>
      <c r="O574" s="92"/>
      <c r="P574" s="228">
        <f>O574*H574</f>
        <v>0</v>
      </c>
      <c r="Q574" s="228">
        <v>0</v>
      </c>
      <c r="R574" s="228">
        <f>Q574*H574</f>
        <v>0</v>
      </c>
      <c r="S574" s="228">
        <v>0</v>
      </c>
      <c r="T574" s="229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30" t="s">
        <v>190</v>
      </c>
      <c r="AT574" s="230" t="s">
        <v>148</v>
      </c>
      <c r="AU574" s="230" t="s">
        <v>84</v>
      </c>
      <c r="AY574" s="18" t="s">
        <v>146</v>
      </c>
      <c r="BE574" s="231">
        <f>IF(N574="základní",J574,0)</f>
        <v>0</v>
      </c>
      <c r="BF574" s="231">
        <f>IF(N574="snížená",J574,0)</f>
        <v>0</v>
      </c>
      <c r="BG574" s="231">
        <f>IF(N574="zákl. přenesená",J574,0)</f>
        <v>0</v>
      </c>
      <c r="BH574" s="231">
        <f>IF(N574="sníž. přenesená",J574,0)</f>
        <v>0</v>
      </c>
      <c r="BI574" s="231">
        <f>IF(N574="nulová",J574,0)</f>
        <v>0</v>
      </c>
      <c r="BJ574" s="18" t="s">
        <v>82</v>
      </c>
      <c r="BK574" s="231">
        <f>ROUND(I574*H574,2)</f>
        <v>0</v>
      </c>
      <c r="BL574" s="18" t="s">
        <v>190</v>
      </c>
      <c r="BM574" s="230" t="s">
        <v>464</v>
      </c>
    </row>
    <row r="575" s="13" customFormat="1">
      <c r="A575" s="13"/>
      <c r="B575" s="232"/>
      <c r="C575" s="233"/>
      <c r="D575" s="234" t="s">
        <v>156</v>
      </c>
      <c r="E575" s="235" t="s">
        <v>1</v>
      </c>
      <c r="F575" s="236" t="s">
        <v>1074</v>
      </c>
      <c r="G575" s="233"/>
      <c r="H575" s="235" t="s">
        <v>1</v>
      </c>
      <c r="I575" s="237"/>
      <c r="J575" s="233"/>
      <c r="K575" s="233"/>
      <c r="L575" s="238"/>
      <c r="M575" s="239"/>
      <c r="N575" s="240"/>
      <c r="O575" s="240"/>
      <c r="P575" s="240"/>
      <c r="Q575" s="240"/>
      <c r="R575" s="240"/>
      <c r="S575" s="240"/>
      <c r="T575" s="241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2" t="s">
        <v>156</v>
      </c>
      <c r="AU575" s="242" t="s">
        <v>84</v>
      </c>
      <c r="AV575" s="13" t="s">
        <v>82</v>
      </c>
      <c r="AW575" s="13" t="s">
        <v>30</v>
      </c>
      <c r="AX575" s="13" t="s">
        <v>74</v>
      </c>
      <c r="AY575" s="242" t="s">
        <v>146</v>
      </c>
    </row>
    <row r="576" s="14" customFormat="1">
      <c r="A576" s="14"/>
      <c r="B576" s="243"/>
      <c r="C576" s="244"/>
      <c r="D576" s="234" t="s">
        <v>156</v>
      </c>
      <c r="E576" s="245" t="s">
        <v>1</v>
      </c>
      <c r="F576" s="246" t="s">
        <v>1333</v>
      </c>
      <c r="G576" s="244"/>
      <c r="H576" s="247">
        <v>2.7999999999999998</v>
      </c>
      <c r="I576" s="248"/>
      <c r="J576" s="244"/>
      <c r="K576" s="244"/>
      <c r="L576" s="249"/>
      <c r="M576" s="250"/>
      <c r="N576" s="251"/>
      <c r="O576" s="251"/>
      <c r="P576" s="251"/>
      <c r="Q576" s="251"/>
      <c r="R576" s="251"/>
      <c r="S576" s="251"/>
      <c r="T576" s="252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53" t="s">
        <v>156</v>
      </c>
      <c r="AU576" s="253" t="s">
        <v>84</v>
      </c>
      <c r="AV576" s="14" t="s">
        <v>84</v>
      </c>
      <c r="AW576" s="14" t="s">
        <v>30</v>
      </c>
      <c r="AX576" s="14" t="s">
        <v>74</v>
      </c>
      <c r="AY576" s="253" t="s">
        <v>146</v>
      </c>
    </row>
    <row r="577" s="15" customFormat="1">
      <c r="A577" s="15"/>
      <c r="B577" s="254"/>
      <c r="C577" s="255"/>
      <c r="D577" s="234" t="s">
        <v>156</v>
      </c>
      <c r="E577" s="256" t="s">
        <v>1</v>
      </c>
      <c r="F577" s="257" t="s">
        <v>160</v>
      </c>
      <c r="G577" s="255"/>
      <c r="H577" s="258">
        <v>2.7999999999999998</v>
      </c>
      <c r="I577" s="259"/>
      <c r="J577" s="255"/>
      <c r="K577" s="255"/>
      <c r="L577" s="260"/>
      <c r="M577" s="261"/>
      <c r="N577" s="262"/>
      <c r="O577" s="262"/>
      <c r="P577" s="262"/>
      <c r="Q577" s="262"/>
      <c r="R577" s="262"/>
      <c r="S577" s="262"/>
      <c r="T577" s="263"/>
      <c r="U577" s="15"/>
      <c r="V577" s="15"/>
      <c r="W577" s="15"/>
      <c r="X577" s="15"/>
      <c r="Y577" s="15"/>
      <c r="Z577" s="15"/>
      <c r="AA577" s="15"/>
      <c r="AB577" s="15"/>
      <c r="AC577" s="15"/>
      <c r="AD577" s="15"/>
      <c r="AE577" s="15"/>
      <c r="AT577" s="264" t="s">
        <v>156</v>
      </c>
      <c r="AU577" s="264" t="s">
        <v>84</v>
      </c>
      <c r="AV577" s="15" t="s">
        <v>152</v>
      </c>
      <c r="AW577" s="15" t="s">
        <v>30</v>
      </c>
      <c r="AX577" s="15" t="s">
        <v>82</v>
      </c>
      <c r="AY577" s="264" t="s">
        <v>146</v>
      </c>
    </row>
    <row r="578" s="2" customFormat="1" ht="24.15" customHeight="1">
      <c r="A578" s="39"/>
      <c r="B578" s="40"/>
      <c r="C578" s="219" t="s">
        <v>461</v>
      </c>
      <c r="D578" s="219" t="s">
        <v>148</v>
      </c>
      <c r="E578" s="220" t="s">
        <v>1334</v>
      </c>
      <c r="F578" s="221" t="s">
        <v>1335</v>
      </c>
      <c r="G578" s="222" t="s">
        <v>151</v>
      </c>
      <c r="H578" s="223">
        <v>8</v>
      </c>
      <c r="I578" s="224"/>
      <c r="J578" s="225">
        <f>ROUND(I578*H578,2)</f>
        <v>0</v>
      </c>
      <c r="K578" s="221" t="s">
        <v>33</v>
      </c>
      <c r="L578" s="45"/>
      <c r="M578" s="226" t="s">
        <v>1</v>
      </c>
      <c r="N578" s="227" t="s">
        <v>39</v>
      </c>
      <c r="O578" s="92"/>
      <c r="P578" s="228">
        <f>O578*H578</f>
        <v>0</v>
      </c>
      <c r="Q578" s="228">
        <v>0</v>
      </c>
      <c r="R578" s="228">
        <f>Q578*H578</f>
        <v>0</v>
      </c>
      <c r="S578" s="228">
        <v>0</v>
      </c>
      <c r="T578" s="229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30" t="s">
        <v>190</v>
      </c>
      <c r="AT578" s="230" t="s">
        <v>148</v>
      </c>
      <c r="AU578" s="230" t="s">
        <v>84</v>
      </c>
      <c r="AY578" s="18" t="s">
        <v>146</v>
      </c>
      <c r="BE578" s="231">
        <f>IF(N578="základní",J578,0)</f>
        <v>0</v>
      </c>
      <c r="BF578" s="231">
        <f>IF(N578="snížená",J578,0)</f>
        <v>0</v>
      </c>
      <c r="BG578" s="231">
        <f>IF(N578="zákl. přenesená",J578,0)</f>
        <v>0</v>
      </c>
      <c r="BH578" s="231">
        <f>IF(N578="sníž. přenesená",J578,0)</f>
        <v>0</v>
      </c>
      <c r="BI578" s="231">
        <f>IF(N578="nulová",J578,0)</f>
        <v>0</v>
      </c>
      <c r="BJ578" s="18" t="s">
        <v>82</v>
      </c>
      <c r="BK578" s="231">
        <f>ROUND(I578*H578,2)</f>
        <v>0</v>
      </c>
      <c r="BL578" s="18" t="s">
        <v>190</v>
      </c>
      <c r="BM578" s="230" t="s">
        <v>468</v>
      </c>
    </row>
    <row r="579" s="13" customFormat="1">
      <c r="A579" s="13"/>
      <c r="B579" s="232"/>
      <c r="C579" s="233"/>
      <c r="D579" s="234" t="s">
        <v>156</v>
      </c>
      <c r="E579" s="235" t="s">
        <v>1</v>
      </c>
      <c r="F579" s="236" t="s">
        <v>1074</v>
      </c>
      <c r="G579" s="233"/>
      <c r="H579" s="235" t="s">
        <v>1</v>
      </c>
      <c r="I579" s="237"/>
      <c r="J579" s="233"/>
      <c r="K579" s="233"/>
      <c r="L579" s="238"/>
      <c r="M579" s="239"/>
      <c r="N579" s="240"/>
      <c r="O579" s="240"/>
      <c r="P579" s="240"/>
      <c r="Q579" s="240"/>
      <c r="R579" s="240"/>
      <c r="S579" s="240"/>
      <c r="T579" s="241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2" t="s">
        <v>156</v>
      </c>
      <c r="AU579" s="242" t="s">
        <v>84</v>
      </c>
      <c r="AV579" s="13" t="s">
        <v>82</v>
      </c>
      <c r="AW579" s="13" t="s">
        <v>30</v>
      </c>
      <c r="AX579" s="13" t="s">
        <v>74</v>
      </c>
      <c r="AY579" s="242" t="s">
        <v>146</v>
      </c>
    </row>
    <row r="580" s="14" customFormat="1">
      <c r="A580" s="14"/>
      <c r="B580" s="243"/>
      <c r="C580" s="244"/>
      <c r="D580" s="234" t="s">
        <v>156</v>
      </c>
      <c r="E580" s="245" t="s">
        <v>1</v>
      </c>
      <c r="F580" s="246" t="s">
        <v>1336</v>
      </c>
      <c r="G580" s="244"/>
      <c r="H580" s="247">
        <v>8</v>
      </c>
      <c r="I580" s="248"/>
      <c r="J580" s="244"/>
      <c r="K580" s="244"/>
      <c r="L580" s="249"/>
      <c r="M580" s="250"/>
      <c r="N580" s="251"/>
      <c r="O580" s="251"/>
      <c r="P580" s="251"/>
      <c r="Q580" s="251"/>
      <c r="R580" s="251"/>
      <c r="S580" s="251"/>
      <c r="T580" s="252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53" t="s">
        <v>156</v>
      </c>
      <c r="AU580" s="253" t="s">
        <v>84</v>
      </c>
      <c r="AV580" s="14" t="s">
        <v>84</v>
      </c>
      <c r="AW580" s="14" t="s">
        <v>30</v>
      </c>
      <c r="AX580" s="14" t="s">
        <v>74</v>
      </c>
      <c r="AY580" s="253" t="s">
        <v>146</v>
      </c>
    </row>
    <row r="581" s="15" customFormat="1">
      <c r="A581" s="15"/>
      <c r="B581" s="254"/>
      <c r="C581" s="255"/>
      <c r="D581" s="234" t="s">
        <v>156</v>
      </c>
      <c r="E581" s="256" t="s">
        <v>1</v>
      </c>
      <c r="F581" s="257" t="s">
        <v>160</v>
      </c>
      <c r="G581" s="255"/>
      <c r="H581" s="258">
        <v>8</v>
      </c>
      <c r="I581" s="259"/>
      <c r="J581" s="255"/>
      <c r="K581" s="255"/>
      <c r="L581" s="260"/>
      <c r="M581" s="261"/>
      <c r="N581" s="262"/>
      <c r="O581" s="262"/>
      <c r="P581" s="262"/>
      <c r="Q581" s="262"/>
      <c r="R581" s="262"/>
      <c r="S581" s="262"/>
      <c r="T581" s="263"/>
      <c r="U581" s="15"/>
      <c r="V581" s="15"/>
      <c r="W581" s="15"/>
      <c r="X581" s="15"/>
      <c r="Y581" s="15"/>
      <c r="Z581" s="15"/>
      <c r="AA581" s="15"/>
      <c r="AB581" s="15"/>
      <c r="AC581" s="15"/>
      <c r="AD581" s="15"/>
      <c r="AE581" s="15"/>
      <c r="AT581" s="264" t="s">
        <v>156</v>
      </c>
      <c r="AU581" s="264" t="s">
        <v>84</v>
      </c>
      <c r="AV581" s="15" t="s">
        <v>152</v>
      </c>
      <c r="AW581" s="15" t="s">
        <v>30</v>
      </c>
      <c r="AX581" s="15" t="s">
        <v>82</v>
      </c>
      <c r="AY581" s="264" t="s">
        <v>146</v>
      </c>
    </row>
    <row r="582" s="2" customFormat="1" ht="16.5" customHeight="1">
      <c r="A582" s="39"/>
      <c r="B582" s="40"/>
      <c r="C582" s="265" t="s">
        <v>319</v>
      </c>
      <c r="D582" s="265" t="s">
        <v>201</v>
      </c>
      <c r="E582" s="266" t="s">
        <v>1337</v>
      </c>
      <c r="F582" s="267" t="s">
        <v>1338</v>
      </c>
      <c r="G582" s="268" t="s">
        <v>218</v>
      </c>
      <c r="H582" s="269">
        <v>3.0800000000000001</v>
      </c>
      <c r="I582" s="270"/>
      <c r="J582" s="271">
        <f>ROUND(I582*H582,2)</f>
        <v>0</v>
      </c>
      <c r="K582" s="267" t="s">
        <v>33</v>
      </c>
      <c r="L582" s="272"/>
      <c r="M582" s="273" t="s">
        <v>1</v>
      </c>
      <c r="N582" s="274" t="s">
        <v>39</v>
      </c>
      <c r="O582" s="92"/>
      <c r="P582" s="228">
        <f>O582*H582</f>
        <v>0</v>
      </c>
      <c r="Q582" s="228">
        <v>0</v>
      </c>
      <c r="R582" s="228">
        <f>Q582*H582</f>
        <v>0</v>
      </c>
      <c r="S582" s="228">
        <v>0</v>
      </c>
      <c r="T582" s="229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30" t="s">
        <v>234</v>
      </c>
      <c r="AT582" s="230" t="s">
        <v>201</v>
      </c>
      <c r="AU582" s="230" t="s">
        <v>84</v>
      </c>
      <c r="AY582" s="18" t="s">
        <v>146</v>
      </c>
      <c r="BE582" s="231">
        <f>IF(N582="základní",J582,0)</f>
        <v>0</v>
      </c>
      <c r="BF582" s="231">
        <f>IF(N582="snížená",J582,0)</f>
        <v>0</v>
      </c>
      <c r="BG582" s="231">
        <f>IF(N582="zákl. přenesená",J582,0)</f>
        <v>0</v>
      </c>
      <c r="BH582" s="231">
        <f>IF(N582="sníž. přenesená",J582,0)</f>
        <v>0</v>
      </c>
      <c r="BI582" s="231">
        <f>IF(N582="nulová",J582,0)</f>
        <v>0</v>
      </c>
      <c r="BJ582" s="18" t="s">
        <v>82</v>
      </c>
      <c r="BK582" s="231">
        <f>ROUND(I582*H582,2)</f>
        <v>0</v>
      </c>
      <c r="BL582" s="18" t="s">
        <v>190</v>
      </c>
      <c r="BM582" s="230" t="s">
        <v>473</v>
      </c>
    </row>
    <row r="583" s="14" customFormat="1">
      <c r="A583" s="14"/>
      <c r="B583" s="243"/>
      <c r="C583" s="244"/>
      <c r="D583" s="234" t="s">
        <v>156</v>
      </c>
      <c r="E583" s="245" t="s">
        <v>1</v>
      </c>
      <c r="F583" s="246" t="s">
        <v>1339</v>
      </c>
      <c r="G583" s="244"/>
      <c r="H583" s="247">
        <v>3.0800000000000001</v>
      </c>
      <c r="I583" s="248"/>
      <c r="J583" s="244"/>
      <c r="K583" s="244"/>
      <c r="L583" s="249"/>
      <c r="M583" s="250"/>
      <c r="N583" s="251"/>
      <c r="O583" s="251"/>
      <c r="P583" s="251"/>
      <c r="Q583" s="251"/>
      <c r="R583" s="251"/>
      <c r="S583" s="251"/>
      <c r="T583" s="252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53" t="s">
        <v>156</v>
      </c>
      <c r="AU583" s="253" t="s">
        <v>84</v>
      </c>
      <c r="AV583" s="14" t="s">
        <v>84</v>
      </c>
      <c r="AW583" s="14" t="s">
        <v>30</v>
      </c>
      <c r="AX583" s="14" t="s">
        <v>74</v>
      </c>
      <c r="AY583" s="253" t="s">
        <v>146</v>
      </c>
    </row>
    <row r="584" s="15" customFormat="1">
      <c r="A584" s="15"/>
      <c r="B584" s="254"/>
      <c r="C584" s="255"/>
      <c r="D584" s="234" t="s">
        <v>156</v>
      </c>
      <c r="E584" s="256" t="s">
        <v>1</v>
      </c>
      <c r="F584" s="257" t="s">
        <v>160</v>
      </c>
      <c r="G584" s="255"/>
      <c r="H584" s="258">
        <v>3.0800000000000001</v>
      </c>
      <c r="I584" s="259"/>
      <c r="J584" s="255"/>
      <c r="K584" s="255"/>
      <c r="L584" s="260"/>
      <c r="M584" s="261"/>
      <c r="N584" s="262"/>
      <c r="O584" s="262"/>
      <c r="P584" s="262"/>
      <c r="Q584" s="262"/>
      <c r="R584" s="262"/>
      <c r="S584" s="262"/>
      <c r="T584" s="263"/>
      <c r="U584" s="15"/>
      <c r="V584" s="15"/>
      <c r="W584" s="15"/>
      <c r="X584" s="15"/>
      <c r="Y584" s="15"/>
      <c r="Z584" s="15"/>
      <c r="AA584" s="15"/>
      <c r="AB584" s="15"/>
      <c r="AC584" s="15"/>
      <c r="AD584" s="15"/>
      <c r="AE584" s="15"/>
      <c r="AT584" s="264" t="s">
        <v>156</v>
      </c>
      <c r="AU584" s="264" t="s">
        <v>84</v>
      </c>
      <c r="AV584" s="15" t="s">
        <v>152</v>
      </c>
      <c r="AW584" s="15" t="s">
        <v>30</v>
      </c>
      <c r="AX584" s="15" t="s">
        <v>82</v>
      </c>
      <c r="AY584" s="264" t="s">
        <v>146</v>
      </c>
    </row>
    <row r="585" s="2" customFormat="1" ht="24.15" customHeight="1">
      <c r="A585" s="39"/>
      <c r="B585" s="40"/>
      <c r="C585" s="219" t="s">
        <v>470</v>
      </c>
      <c r="D585" s="219" t="s">
        <v>148</v>
      </c>
      <c r="E585" s="220" t="s">
        <v>1340</v>
      </c>
      <c r="F585" s="221" t="s">
        <v>1341</v>
      </c>
      <c r="G585" s="222" t="s">
        <v>218</v>
      </c>
      <c r="H585" s="223">
        <v>2.7999999999999998</v>
      </c>
      <c r="I585" s="224"/>
      <c r="J585" s="225">
        <f>ROUND(I585*H585,2)</f>
        <v>0</v>
      </c>
      <c r="K585" s="221" t="s">
        <v>33</v>
      </c>
      <c r="L585" s="45"/>
      <c r="M585" s="226" t="s">
        <v>1</v>
      </c>
      <c r="N585" s="227" t="s">
        <v>39</v>
      </c>
      <c r="O585" s="92"/>
      <c r="P585" s="228">
        <f>O585*H585</f>
        <v>0</v>
      </c>
      <c r="Q585" s="228">
        <v>0</v>
      </c>
      <c r="R585" s="228">
        <f>Q585*H585</f>
        <v>0</v>
      </c>
      <c r="S585" s="228">
        <v>0</v>
      </c>
      <c r="T585" s="229">
        <f>S585*H585</f>
        <v>0</v>
      </c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R585" s="230" t="s">
        <v>190</v>
      </c>
      <c r="AT585" s="230" t="s">
        <v>148</v>
      </c>
      <c r="AU585" s="230" t="s">
        <v>84</v>
      </c>
      <c r="AY585" s="18" t="s">
        <v>146</v>
      </c>
      <c r="BE585" s="231">
        <f>IF(N585="základní",J585,0)</f>
        <v>0</v>
      </c>
      <c r="BF585" s="231">
        <f>IF(N585="snížená",J585,0)</f>
        <v>0</v>
      </c>
      <c r="BG585" s="231">
        <f>IF(N585="zákl. přenesená",J585,0)</f>
        <v>0</v>
      </c>
      <c r="BH585" s="231">
        <f>IF(N585="sníž. přenesená",J585,0)</f>
        <v>0</v>
      </c>
      <c r="BI585" s="231">
        <f>IF(N585="nulová",J585,0)</f>
        <v>0</v>
      </c>
      <c r="BJ585" s="18" t="s">
        <v>82</v>
      </c>
      <c r="BK585" s="231">
        <f>ROUND(I585*H585,2)</f>
        <v>0</v>
      </c>
      <c r="BL585" s="18" t="s">
        <v>190</v>
      </c>
      <c r="BM585" s="230" t="s">
        <v>476</v>
      </c>
    </row>
    <row r="586" s="13" customFormat="1">
      <c r="A586" s="13"/>
      <c r="B586" s="232"/>
      <c r="C586" s="233"/>
      <c r="D586" s="234" t="s">
        <v>156</v>
      </c>
      <c r="E586" s="235" t="s">
        <v>1</v>
      </c>
      <c r="F586" s="236" t="s">
        <v>1074</v>
      </c>
      <c r="G586" s="233"/>
      <c r="H586" s="235" t="s">
        <v>1</v>
      </c>
      <c r="I586" s="237"/>
      <c r="J586" s="233"/>
      <c r="K586" s="233"/>
      <c r="L586" s="238"/>
      <c r="M586" s="239"/>
      <c r="N586" s="240"/>
      <c r="O586" s="240"/>
      <c r="P586" s="240"/>
      <c r="Q586" s="240"/>
      <c r="R586" s="240"/>
      <c r="S586" s="240"/>
      <c r="T586" s="241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42" t="s">
        <v>156</v>
      </c>
      <c r="AU586" s="242" t="s">
        <v>84</v>
      </c>
      <c r="AV586" s="13" t="s">
        <v>82</v>
      </c>
      <c r="AW586" s="13" t="s">
        <v>30</v>
      </c>
      <c r="AX586" s="13" t="s">
        <v>74</v>
      </c>
      <c r="AY586" s="242" t="s">
        <v>146</v>
      </c>
    </row>
    <row r="587" s="14" customFormat="1">
      <c r="A587" s="14"/>
      <c r="B587" s="243"/>
      <c r="C587" s="244"/>
      <c r="D587" s="234" t="s">
        <v>156</v>
      </c>
      <c r="E587" s="245" t="s">
        <v>1</v>
      </c>
      <c r="F587" s="246" t="s">
        <v>1333</v>
      </c>
      <c r="G587" s="244"/>
      <c r="H587" s="247">
        <v>2.7999999999999998</v>
      </c>
      <c r="I587" s="248"/>
      <c r="J587" s="244"/>
      <c r="K587" s="244"/>
      <c r="L587" s="249"/>
      <c r="M587" s="250"/>
      <c r="N587" s="251"/>
      <c r="O587" s="251"/>
      <c r="P587" s="251"/>
      <c r="Q587" s="251"/>
      <c r="R587" s="251"/>
      <c r="S587" s="251"/>
      <c r="T587" s="252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53" t="s">
        <v>156</v>
      </c>
      <c r="AU587" s="253" t="s">
        <v>84</v>
      </c>
      <c r="AV587" s="14" t="s">
        <v>84</v>
      </c>
      <c r="AW587" s="14" t="s">
        <v>30</v>
      </c>
      <c r="AX587" s="14" t="s">
        <v>74</v>
      </c>
      <c r="AY587" s="253" t="s">
        <v>146</v>
      </c>
    </row>
    <row r="588" s="15" customFormat="1">
      <c r="A588" s="15"/>
      <c r="B588" s="254"/>
      <c r="C588" s="255"/>
      <c r="D588" s="234" t="s">
        <v>156</v>
      </c>
      <c r="E588" s="256" t="s">
        <v>1</v>
      </c>
      <c r="F588" s="257" t="s">
        <v>160</v>
      </c>
      <c r="G588" s="255"/>
      <c r="H588" s="258">
        <v>2.7999999999999998</v>
      </c>
      <c r="I588" s="259"/>
      <c r="J588" s="255"/>
      <c r="K588" s="255"/>
      <c r="L588" s="260"/>
      <c r="M588" s="261"/>
      <c r="N588" s="262"/>
      <c r="O588" s="262"/>
      <c r="P588" s="262"/>
      <c r="Q588" s="262"/>
      <c r="R588" s="262"/>
      <c r="S588" s="262"/>
      <c r="T588" s="263"/>
      <c r="U588" s="15"/>
      <c r="V588" s="15"/>
      <c r="W588" s="15"/>
      <c r="X588" s="15"/>
      <c r="Y588" s="15"/>
      <c r="Z588" s="15"/>
      <c r="AA588" s="15"/>
      <c r="AB588" s="15"/>
      <c r="AC588" s="15"/>
      <c r="AD588" s="15"/>
      <c r="AE588" s="15"/>
      <c r="AT588" s="264" t="s">
        <v>156</v>
      </c>
      <c r="AU588" s="264" t="s">
        <v>84</v>
      </c>
      <c r="AV588" s="15" t="s">
        <v>152</v>
      </c>
      <c r="AW588" s="15" t="s">
        <v>30</v>
      </c>
      <c r="AX588" s="15" t="s">
        <v>82</v>
      </c>
      <c r="AY588" s="264" t="s">
        <v>146</v>
      </c>
    </row>
    <row r="589" s="2" customFormat="1" ht="24.15" customHeight="1">
      <c r="A589" s="39"/>
      <c r="B589" s="40"/>
      <c r="C589" s="219" t="s">
        <v>322</v>
      </c>
      <c r="D589" s="219" t="s">
        <v>148</v>
      </c>
      <c r="E589" s="220" t="s">
        <v>1342</v>
      </c>
      <c r="F589" s="221" t="s">
        <v>1343</v>
      </c>
      <c r="G589" s="222" t="s">
        <v>218</v>
      </c>
      <c r="H589" s="223">
        <v>2.7999999999999998</v>
      </c>
      <c r="I589" s="224"/>
      <c r="J589" s="225">
        <f>ROUND(I589*H589,2)</f>
        <v>0</v>
      </c>
      <c r="K589" s="221" t="s">
        <v>33</v>
      </c>
      <c r="L589" s="45"/>
      <c r="M589" s="226" t="s">
        <v>1</v>
      </c>
      <c r="N589" s="227" t="s">
        <v>39</v>
      </c>
      <c r="O589" s="92"/>
      <c r="P589" s="228">
        <f>O589*H589</f>
        <v>0</v>
      </c>
      <c r="Q589" s="228">
        <v>0</v>
      </c>
      <c r="R589" s="228">
        <f>Q589*H589</f>
        <v>0</v>
      </c>
      <c r="S589" s="228">
        <v>0</v>
      </c>
      <c r="T589" s="229">
        <f>S589*H589</f>
        <v>0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230" t="s">
        <v>190</v>
      </c>
      <c r="AT589" s="230" t="s">
        <v>148</v>
      </c>
      <c r="AU589" s="230" t="s">
        <v>84</v>
      </c>
      <c r="AY589" s="18" t="s">
        <v>146</v>
      </c>
      <c r="BE589" s="231">
        <f>IF(N589="základní",J589,0)</f>
        <v>0</v>
      </c>
      <c r="BF589" s="231">
        <f>IF(N589="snížená",J589,0)</f>
        <v>0</v>
      </c>
      <c r="BG589" s="231">
        <f>IF(N589="zákl. přenesená",J589,0)</f>
        <v>0</v>
      </c>
      <c r="BH589" s="231">
        <f>IF(N589="sníž. přenesená",J589,0)</f>
        <v>0</v>
      </c>
      <c r="BI589" s="231">
        <f>IF(N589="nulová",J589,0)</f>
        <v>0</v>
      </c>
      <c r="BJ589" s="18" t="s">
        <v>82</v>
      </c>
      <c r="BK589" s="231">
        <f>ROUND(I589*H589,2)</f>
        <v>0</v>
      </c>
      <c r="BL589" s="18" t="s">
        <v>190</v>
      </c>
      <c r="BM589" s="230" t="s">
        <v>480</v>
      </c>
    </row>
    <row r="590" s="2" customFormat="1" ht="16.5" customHeight="1">
      <c r="A590" s="39"/>
      <c r="B590" s="40"/>
      <c r="C590" s="219" t="s">
        <v>477</v>
      </c>
      <c r="D590" s="219" t="s">
        <v>148</v>
      </c>
      <c r="E590" s="220" t="s">
        <v>803</v>
      </c>
      <c r="F590" s="221" t="s">
        <v>804</v>
      </c>
      <c r="G590" s="222" t="s">
        <v>151</v>
      </c>
      <c r="H590" s="223">
        <v>8</v>
      </c>
      <c r="I590" s="224"/>
      <c r="J590" s="225">
        <f>ROUND(I590*H590,2)</f>
        <v>0</v>
      </c>
      <c r="K590" s="221" t="s">
        <v>33</v>
      </c>
      <c r="L590" s="45"/>
      <c r="M590" s="226" t="s">
        <v>1</v>
      </c>
      <c r="N590" s="227" t="s">
        <v>39</v>
      </c>
      <c r="O590" s="92"/>
      <c r="P590" s="228">
        <f>O590*H590</f>
        <v>0</v>
      </c>
      <c r="Q590" s="228">
        <v>0</v>
      </c>
      <c r="R590" s="228">
        <f>Q590*H590</f>
        <v>0</v>
      </c>
      <c r="S590" s="228">
        <v>0</v>
      </c>
      <c r="T590" s="229">
        <f>S590*H590</f>
        <v>0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30" t="s">
        <v>190</v>
      </c>
      <c r="AT590" s="230" t="s">
        <v>148</v>
      </c>
      <c r="AU590" s="230" t="s">
        <v>84</v>
      </c>
      <c r="AY590" s="18" t="s">
        <v>146</v>
      </c>
      <c r="BE590" s="231">
        <f>IF(N590="základní",J590,0)</f>
        <v>0</v>
      </c>
      <c r="BF590" s="231">
        <f>IF(N590="snížená",J590,0)</f>
        <v>0</v>
      </c>
      <c r="BG590" s="231">
        <f>IF(N590="zákl. přenesená",J590,0)</f>
        <v>0</v>
      </c>
      <c r="BH590" s="231">
        <f>IF(N590="sníž. přenesená",J590,0)</f>
        <v>0</v>
      </c>
      <c r="BI590" s="231">
        <f>IF(N590="nulová",J590,0)</f>
        <v>0</v>
      </c>
      <c r="BJ590" s="18" t="s">
        <v>82</v>
      </c>
      <c r="BK590" s="231">
        <f>ROUND(I590*H590,2)</f>
        <v>0</v>
      </c>
      <c r="BL590" s="18" t="s">
        <v>190</v>
      </c>
      <c r="BM590" s="230" t="s">
        <v>483</v>
      </c>
    </row>
    <row r="591" s="13" customFormat="1">
      <c r="A591" s="13"/>
      <c r="B591" s="232"/>
      <c r="C591" s="233"/>
      <c r="D591" s="234" t="s">
        <v>156</v>
      </c>
      <c r="E591" s="235" t="s">
        <v>1</v>
      </c>
      <c r="F591" s="236" t="s">
        <v>1074</v>
      </c>
      <c r="G591" s="233"/>
      <c r="H591" s="235" t="s">
        <v>1</v>
      </c>
      <c r="I591" s="237"/>
      <c r="J591" s="233"/>
      <c r="K591" s="233"/>
      <c r="L591" s="238"/>
      <c r="M591" s="239"/>
      <c r="N591" s="240"/>
      <c r="O591" s="240"/>
      <c r="P591" s="240"/>
      <c r="Q591" s="240"/>
      <c r="R591" s="240"/>
      <c r="S591" s="240"/>
      <c r="T591" s="241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42" t="s">
        <v>156</v>
      </c>
      <c r="AU591" s="242" t="s">
        <v>84</v>
      </c>
      <c r="AV591" s="13" t="s">
        <v>82</v>
      </c>
      <c r="AW591" s="13" t="s">
        <v>30</v>
      </c>
      <c r="AX591" s="13" t="s">
        <v>74</v>
      </c>
      <c r="AY591" s="242" t="s">
        <v>146</v>
      </c>
    </row>
    <row r="592" s="14" customFormat="1">
      <c r="A592" s="14"/>
      <c r="B592" s="243"/>
      <c r="C592" s="244"/>
      <c r="D592" s="234" t="s">
        <v>156</v>
      </c>
      <c r="E592" s="245" t="s">
        <v>1</v>
      </c>
      <c r="F592" s="246" t="s">
        <v>1336</v>
      </c>
      <c r="G592" s="244"/>
      <c r="H592" s="247">
        <v>8</v>
      </c>
      <c r="I592" s="248"/>
      <c r="J592" s="244"/>
      <c r="K592" s="244"/>
      <c r="L592" s="249"/>
      <c r="M592" s="250"/>
      <c r="N592" s="251"/>
      <c r="O592" s="251"/>
      <c r="P592" s="251"/>
      <c r="Q592" s="251"/>
      <c r="R592" s="251"/>
      <c r="S592" s="251"/>
      <c r="T592" s="252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53" t="s">
        <v>156</v>
      </c>
      <c r="AU592" s="253" t="s">
        <v>84</v>
      </c>
      <c r="AV592" s="14" t="s">
        <v>84</v>
      </c>
      <c r="AW592" s="14" t="s">
        <v>30</v>
      </c>
      <c r="AX592" s="14" t="s">
        <v>74</v>
      </c>
      <c r="AY592" s="253" t="s">
        <v>146</v>
      </c>
    </row>
    <row r="593" s="15" customFormat="1">
      <c r="A593" s="15"/>
      <c r="B593" s="254"/>
      <c r="C593" s="255"/>
      <c r="D593" s="234" t="s">
        <v>156</v>
      </c>
      <c r="E593" s="256" t="s">
        <v>1</v>
      </c>
      <c r="F593" s="257" t="s">
        <v>160</v>
      </c>
      <c r="G593" s="255"/>
      <c r="H593" s="258">
        <v>8</v>
      </c>
      <c r="I593" s="259"/>
      <c r="J593" s="255"/>
      <c r="K593" s="255"/>
      <c r="L593" s="260"/>
      <c r="M593" s="261"/>
      <c r="N593" s="262"/>
      <c r="O593" s="262"/>
      <c r="P593" s="262"/>
      <c r="Q593" s="262"/>
      <c r="R593" s="262"/>
      <c r="S593" s="262"/>
      <c r="T593" s="263"/>
      <c r="U593" s="15"/>
      <c r="V593" s="15"/>
      <c r="W593" s="15"/>
      <c r="X593" s="15"/>
      <c r="Y593" s="15"/>
      <c r="Z593" s="15"/>
      <c r="AA593" s="15"/>
      <c r="AB593" s="15"/>
      <c r="AC593" s="15"/>
      <c r="AD593" s="15"/>
      <c r="AE593" s="15"/>
      <c r="AT593" s="264" t="s">
        <v>156</v>
      </c>
      <c r="AU593" s="264" t="s">
        <v>84</v>
      </c>
      <c r="AV593" s="15" t="s">
        <v>152</v>
      </c>
      <c r="AW593" s="15" t="s">
        <v>30</v>
      </c>
      <c r="AX593" s="15" t="s">
        <v>82</v>
      </c>
      <c r="AY593" s="264" t="s">
        <v>146</v>
      </c>
    </row>
    <row r="594" s="2" customFormat="1" ht="24.15" customHeight="1">
      <c r="A594" s="39"/>
      <c r="B594" s="40"/>
      <c r="C594" s="219" t="s">
        <v>326</v>
      </c>
      <c r="D594" s="219" t="s">
        <v>148</v>
      </c>
      <c r="E594" s="220" t="s">
        <v>815</v>
      </c>
      <c r="F594" s="221" t="s">
        <v>816</v>
      </c>
      <c r="G594" s="222" t="s">
        <v>185</v>
      </c>
      <c r="H594" s="223">
        <v>0.058999999999999997</v>
      </c>
      <c r="I594" s="224"/>
      <c r="J594" s="225">
        <f>ROUND(I594*H594,2)</f>
        <v>0</v>
      </c>
      <c r="K594" s="221" t="s">
        <v>33</v>
      </c>
      <c r="L594" s="45"/>
      <c r="M594" s="226" t="s">
        <v>1</v>
      </c>
      <c r="N594" s="227" t="s">
        <v>39</v>
      </c>
      <c r="O594" s="92"/>
      <c r="P594" s="228">
        <f>O594*H594</f>
        <v>0</v>
      </c>
      <c r="Q594" s="228">
        <v>0</v>
      </c>
      <c r="R594" s="228">
        <f>Q594*H594</f>
        <v>0</v>
      </c>
      <c r="S594" s="228">
        <v>0</v>
      </c>
      <c r="T594" s="229">
        <f>S594*H594</f>
        <v>0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30" t="s">
        <v>190</v>
      </c>
      <c r="AT594" s="230" t="s">
        <v>148</v>
      </c>
      <c r="AU594" s="230" t="s">
        <v>84</v>
      </c>
      <c r="AY594" s="18" t="s">
        <v>146</v>
      </c>
      <c r="BE594" s="231">
        <f>IF(N594="základní",J594,0)</f>
        <v>0</v>
      </c>
      <c r="BF594" s="231">
        <f>IF(N594="snížená",J594,0)</f>
        <v>0</v>
      </c>
      <c r="BG594" s="231">
        <f>IF(N594="zákl. přenesená",J594,0)</f>
        <v>0</v>
      </c>
      <c r="BH594" s="231">
        <f>IF(N594="sníž. přenesená",J594,0)</f>
        <v>0</v>
      </c>
      <c r="BI594" s="231">
        <f>IF(N594="nulová",J594,0)</f>
        <v>0</v>
      </c>
      <c r="BJ594" s="18" t="s">
        <v>82</v>
      </c>
      <c r="BK594" s="231">
        <f>ROUND(I594*H594,2)</f>
        <v>0</v>
      </c>
      <c r="BL594" s="18" t="s">
        <v>190</v>
      </c>
      <c r="BM594" s="230" t="s">
        <v>487</v>
      </c>
    </row>
    <row r="595" s="12" customFormat="1" ht="22.8" customHeight="1">
      <c r="A595" s="12"/>
      <c r="B595" s="203"/>
      <c r="C595" s="204"/>
      <c r="D595" s="205" t="s">
        <v>73</v>
      </c>
      <c r="E595" s="217" t="s">
        <v>419</v>
      </c>
      <c r="F595" s="217" t="s">
        <v>420</v>
      </c>
      <c r="G595" s="204"/>
      <c r="H595" s="204"/>
      <c r="I595" s="207"/>
      <c r="J595" s="218">
        <f>BK595</f>
        <v>0</v>
      </c>
      <c r="K595" s="204"/>
      <c r="L595" s="209"/>
      <c r="M595" s="210"/>
      <c r="N595" s="211"/>
      <c r="O595" s="211"/>
      <c r="P595" s="212">
        <f>SUM(P596:P602)</f>
        <v>0</v>
      </c>
      <c r="Q595" s="211"/>
      <c r="R595" s="212">
        <f>SUM(R596:R602)</f>
        <v>0</v>
      </c>
      <c r="S595" s="211"/>
      <c r="T595" s="213">
        <f>SUM(T596:T602)</f>
        <v>0</v>
      </c>
      <c r="U595" s="12"/>
      <c r="V595" s="12"/>
      <c r="W595" s="12"/>
      <c r="X595" s="12"/>
      <c r="Y595" s="12"/>
      <c r="Z595" s="12"/>
      <c r="AA595" s="12"/>
      <c r="AB595" s="12"/>
      <c r="AC595" s="12"/>
      <c r="AD595" s="12"/>
      <c r="AE595" s="12"/>
      <c r="AR595" s="214" t="s">
        <v>84</v>
      </c>
      <c r="AT595" s="215" t="s">
        <v>73</v>
      </c>
      <c r="AU595" s="215" t="s">
        <v>82</v>
      </c>
      <c r="AY595" s="214" t="s">
        <v>146</v>
      </c>
      <c r="BK595" s="216">
        <f>SUM(BK596:BK602)</f>
        <v>0</v>
      </c>
    </row>
    <row r="596" s="2" customFormat="1" ht="33" customHeight="1">
      <c r="A596" s="39"/>
      <c r="B596" s="40"/>
      <c r="C596" s="219" t="s">
        <v>484</v>
      </c>
      <c r="D596" s="219" t="s">
        <v>148</v>
      </c>
      <c r="E596" s="220" t="s">
        <v>1344</v>
      </c>
      <c r="F596" s="221" t="s">
        <v>1345</v>
      </c>
      <c r="G596" s="222" t="s">
        <v>197</v>
      </c>
      <c r="H596" s="223">
        <v>15</v>
      </c>
      <c r="I596" s="224"/>
      <c r="J596" s="225">
        <f>ROUND(I596*H596,2)</f>
        <v>0</v>
      </c>
      <c r="K596" s="221" t="s">
        <v>1</v>
      </c>
      <c r="L596" s="45"/>
      <c r="M596" s="226" t="s">
        <v>1</v>
      </c>
      <c r="N596" s="227" t="s">
        <v>39</v>
      </c>
      <c r="O596" s="92"/>
      <c r="P596" s="228">
        <f>O596*H596</f>
        <v>0</v>
      </c>
      <c r="Q596" s="228">
        <v>0</v>
      </c>
      <c r="R596" s="228">
        <f>Q596*H596</f>
        <v>0</v>
      </c>
      <c r="S596" s="228">
        <v>0</v>
      </c>
      <c r="T596" s="229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30" t="s">
        <v>190</v>
      </c>
      <c r="AT596" s="230" t="s">
        <v>148</v>
      </c>
      <c r="AU596" s="230" t="s">
        <v>84</v>
      </c>
      <c r="AY596" s="18" t="s">
        <v>146</v>
      </c>
      <c r="BE596" s="231">
        <f>IF(N596="základní",J596,0)</f>
        <v>0</v>
      </c>
      <c r="BF596" s="231">
        <f>IF(N596="snížená",J596,0)</f>
        <v>0</v>
      </c>
      <c r="BG596" s="231">
        <f>IF(N596="zákl. přenesená",J596,0)</f>
        <v>0</v>
      </c>
      <c r="BH596" s="231">
        <f>IF(N596="sníž. přenesená",J596,0)</f>
        <v>0</v>
      </c>
      <c r="BI596" s="231">
        <f>IF(N596="nulová",J596,0)</f>
        <v>0</v>
      </c>
      <c r="BJ596" s="18" t="s">
        <v>82</v>
      </c>
      <c r="BK596" s="231">
        <f>ROUND(I596*H596,2)</f>
        <v>0</v>
      </c>
      <c r="BL596" s="18" t="s">
        <v>190</v>
      </c>
      <c r="BM596" s="230" t="s">
        <v>490</v>
      </c>
    </row>
    <row r="597" s="13" customFormat="1">
      <c r="A597" s="13"/>
      <c r="B597" s="232"/>
      <c r="C597" s="233"/>
      <c r="D597" s="234" t="s">
        <v>156</v>
      </c>
      <c r="E597" s="235" t="s">
        <v>1</v>
      </c>
      <c r="F597" s="236" t="s">
        <v>1346</v>
      </c>
      <c r="G597" s="233"/>
      <c r="H597" s="235" t="s">
        <v>1</v>
      </c>
      <c r="I597" s="237"/>
      <c r="J597" s="233"/>
      <c r="K597" s="233"/>
      <c r="L597" s="238"/>
      <c r="M597" s="239"/>
      <c r="N597" s="240"/>
      <c r="O597" s="240"/>
      <c r="P597" s="240"/>
      <c r="Q597" s="240"/>
      <c r="R597" s="240"/>
      <c r="S597" s="240"/>
      <c r="T597" s="241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42" t="s">
        <v>156</v>
      </c>
      <c r="AU597" s="242" t="s">
        <v>84</v>
      </c>
      <c r="AV597" s="13" t="s">
        <v>82</v>
      </c>
      <c r="AW597" s="13" t="s">
        <v>30</v>
      </c>
      <c r="AX597" s="13" t="s">
        <v>74</v>
      </c>
      <c r="AY597" s="242" t="s">
        <v>146</v>
      </c>
    </row>
    <row r="598" s="14" customFormat="1">
      <c r="A598" s="14"/>
      <c r="B598" s="243"/>
      <c r="C598" s="244"/>
      <c r="D598" s="234" t="s">
        <v>156</v>
      </c>
      <c r="E598" s="245" t="s">
        <v>1</v>
      </c>
      <c r="F598" s="246" t="s">
        <v>1347</v>
      </c>
      <c r="G598" s="244"/>
      <c r="H598" s="247">
        <v>4</v>
      </c>
      <c r="I598" s="248"/>
      <c r="J598" s="244"/>
      <c r="K598" s="244"/>
      <c r="L598" s="249"/>
      <c r="M598" s="250"/>
      <c r="N598" s="251"/>
      <c r="O598" s="251"/>
      <c r="P598" s="251"/>
      <c r="Q598" s="251"/>
      <c r="R598" s="251"/>
      <c r="S598" s="251"/>
      <c r="T598" s="252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53" t="s">
        <v>156</v>
      </c>
      <c r="AU598" s="253" t="s">
        <v>84</v>
      </c>
      <c r="AV598" s="14" t="s">
        <v>84</v>
      </c>
      <c r="AW598" s="14" t="s">
        <v>30</v>
      </c>
      <c r="AX598" s="14" t="s">
        <v>74</v>
      </c>
      <c r="AY598" s="253" t="s">
        <v>146</v>
      </c>
    </row>
    <row r="599" s="14" customFormat="1">
      <c r="A599" s="14"/>
      <c r="B599" s="243"/>
      <c r="C599" s="244"/>
      <c r="D599" s="234" t="s">
        <v>156</v>
      </c>
      <c r="E599" s="245" t="s">
        <v>1</v>
      </c>
      <c r="F599" s="246" t="s">
        <v>1348</v>
      </c>
      <c r="G599" s="244"/>
      <c r="H599" s="247">
        <v>4</v>
      </c>
      <c r="I599" s="248"/>
      <c r="J599" s="244"/>
      <c r="K599" s="244"/>
      <c r="L599" s="249"/>
      <c r="M599" s="250"/>
      <c r="N599" s="251"/>
      <c r="O599" s="251"/>
      <c r="P599" s="251"/>
      <c r="Q599" s="251"/>
      <c r="R599" s="251"/>
      <c r="S599" s="251"/>
      <c r="T599" s="252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53" t="s">
        <v>156</v>
      </c>
      <c r="AU599" s="253" t="s">
        <v>84</v>
      </c>
      <c r="AV599" s="14" t="s">
        <v>84</v>
      </c>
      <c r="AW599" s="14" t="s">
        <v>30</v>
      </c>
      <c r="AX599" s="14" t="s">
        <v>74</v>
      </c>
      <c r="AY599" s="253" t="s">
        <v>146</v>
      </c>
    </row>
    <row r="600" s="14" customFormat="1">
      <c r="A600" s="14"/>
      <c r="B600" s="243"/>
      <c r="C600" s="244"/>
      <c r="D600" s="234" t="s">
        <v>156</v>
      </c>
      <c r="E600" s="245" t="s">
        <v>1</v>
      </c>
      <c r="F600" s="246" t="s">
        <v>1349</v>
      </c>
      <c r="G600" s="244"/>
      <c r="H600" s="247">
        <v>2</v>
      </c>
      <c r="I600" s="248"/>
      <c r="J600" s="244"/>
      <c r="K600" s="244"/>
      <c r="L600" s="249"/>
      <c r="M600" s="250"/>
      <c r="N600" s="251"/>
      <c r="O600" s="251"/>
      <c r="P600" s="251"/>
      <c r="Q600" s="251"/>
      <c r="R600" s="251"/>
      <c r="S600" s="251"/>
      <c r="T600" s="252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53" t="s">
        <v>156</v>
      </c>
      <c r="AU600" s="253" t="s">
        <v>84</v>
      </c>
      <c r="AV600" s="14" t="s">
        <v>84</v>
      </c>
      <c r="AW600" s="14" t="s">
        <v>30</v>
      </c>
      <c r="AX600" s="14" t="s">
        <v>74</v>
      </c>
      <c r="AY600" s="253" t="s">
        <v>146</v>
      </c>
    </row>
    <row r="601" s="14" customFormat="1">
      <c r="A601" s="14"/>
      <c r="B601" s="243"/>
      <c r="C601" s="244"/>
      <c r="D601" s="234" t="s">
        <v>156</v>
      </c>
      <c r="E601" s="245" t="s">
        <v>1</v>
      </c>
      <c r="F601" s="246" t="s">
        <v>1350</v>
      </c>
      <c r="G601" s="244"/>
      <c r="H601" s="247">
        <v>5</v>
      </c>
      <c r="I601" s="248"/>
      <c r="J601" s="244"/>
      <c r="K601" s="244"/>
      <c r="L601" s="249"/>
      <c r="M601" s="250"/>
      <c r="N601" s="251"/>
      <c r="O601" s="251"/>
      <c r="P601" s="251"/>
      <c r="Q601" s="251"/>
      <c r="R601" s="251"/>
      <c r="S601" s="251"/>
      <c r="T601" s="252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53" t="s">
        <v>156</v>
      </c>
      <c r="AU601" s="253" t="s">
        <v>84</v>
      </c>
      <c r="AV601" s="14" t="s">
        <v>84</v>
      </c>
      <c r="AW601" s="14" t="s">
        <v>30</v>
      </c>
      <c r="AX601" s="14" t="s">
        <v>74</v>
      </c>
      <c r="AY601" s="253" t="s">
        <v>146</v>
      </c>
    </row>
    <row r="602" s="15" customFormat="1">
      <c r="A602" s="15"/>
      <c r="B602" s="254"/>
      <c r="C602" s="255"/>
      <c r="D602" s="234" t="s">
        <v>156</v>
      </c>
      <c r="E602" s="256" t="s">
        <v>1</v>
      </c>
      <c r="F602" s="257" t="s">
        <v>160</v>
      </c>
      <c r="G602" s="255"/>
      <c r="H602" s="258">
        <v>15</v>
      </c>
      <c r="I602" s="259"/>
      <c r="J602" s="255"/>
      <c r="K602" s="255"/>
      <c r="L602" s="260"/>
      <c r="M602" s="261"/>
      <c r="N602" s="262"/>
      <c r="O602" s="262"/>
      <c r="P602" s="262"/>
      <c r="Q602" s="262"/>
      <c r="R602" s="262"/>
      <c r="S602" s="262"/>
      <c r="T602" s="263"/>
      <c r="U602" s="15"/>
      <c r="V602" s="15"/>
      <c r="W602" s="15"/>
      <c r="X602" s="15"/>
      <c r="Y602" s="15"/>
      <c r="Z602" s="15"/>
      <c r="AA602" s="15"/>
      <c r="AB602" s="15"/>
      <c r="AC602" s="15"/>
      <c r="AD602" s="15"/>
      <c r="AE602" s="15"/>
      <c r="AT602" s="264" t="s">
        <v>156</v>
      </c>
      <c r="AU602" s="264" t="s">
        <v>84</v>
      </c>
      <c r="AV602" s="15" t="s">
        <v>152</v>
      </c>
      <c r="AW602" s="15" t="s">
        <v>30</v>
      </c>
      <c r="AX602" s="15" t="s">
        <v>82</v>
      </c>
      <c r="AY602" s="264" t="s">
        <v>146</v>
      </c>
    </row>
    <row r="603" s="12" customFormat="1" ht="22.8" customHeight="1">
      <c r="A603" s="12"/>
      <c r="B603" s="203"/>
      <c r="C603" s="204"/>
      <c r="D603" s="205" t="s">
        <v>73</v>
      </c>
      <c r="E603" s="217" t="s">
        <v>427</v>
      </c>
      <c r="F603" s="217" t="s">
        <v>428</v>
      </c>
      <c r="G603" s="204"/>
      <c r="H603" s="204"/>
      <c r="I603" s="207"/>
      <c r="J603" s="218">
        <f>BK603</f>
        <v>0</v>
      </c>
      <c r="K603" s="204"/>
      <c r="L603" s="209"/>
      <c r="M603" s="210"/>
      <c r="N603" s="211"/>
      <c r="O603" s="211"/>
      <c r="P603" s="212">
        <f>SUM(P604:P638)</f>
        <v>0</v>
      </c>
      <c r="Q603" s="211"/>
      <c r="R603" s="212">
        <f>SUM(R604:R638)</f>
        <v>0</v>
      </c>
      <c r="S603" s="211"/>
      <c r="T603" s="213">
        <f>SUM(T604:T638)</f>
        <v>0</v>
      </c>
      <c r="U603" s="12"/>
      <c r="V603" s="12"/>
      <c r="W603" s="12"/>
      <c r="X603" s="12"/>
      <c r="Y603" s="12"/>
      <c r="Z603" s="12"/>
      <c r="AA603" s="12"/>
      <c r="AB603" s="12"/>
      <c r="AC603" s="12"/>
      <c r="AD603" s="12"/>
      <c r="AE603" s="12"/>
      <c r="AR603" s="214" t="s">
        <v>84</v>
      </c>
      <c r="AT603" s="215" t="s">
        <v>73</v>
      </c>
      <c r="AU603" s="215" t="s">
        <v>82</v>
      </c>
      <c r="AY603" s="214" t="s">
        <v>146</v>
      </c>
      <c r="BK603" s="216">
        <f>SUM(BK604:BK638)</f>
        <v>0</v>
      </c>
    </row>
    <row r="604" s="2" customFormat="1" ht="24.15" customHeight="1">
      <c r="A604" s="39"/>
      <c r="B604" s="40"/>
      <c r="C604" s="219" t="s">
        <v>329</v>
      </c>
      <c r="D604" s="219" t="s">
        <v>148</v>
      </c>
      <c r="E604" s="220" t="s">
        <v>1351</v>
      </c>
      <c r="F604" s="221" t="s">
        <v>1352</v>
      </c>
      <c r="G604" s="222" t="s">
        <v>218</v>
      </c>
      <c r="H604" s="223">
        <v>196.34999999999999</v>
      </c>
      <c r="I604" s="224"/>
      <c r="J604" s="225">
        <f>ROUND(I604*H604,2)</f>
        <v>0</v>
      </c>
      <c r="K604" s="221" t="s">
        <v>33</v>
      </c>
      <c r="L604" s="45"/>
      <c r="M604" s="226" t="s">
        <v>1</v>
      </c>
      <c r="N604" s="227" t="s">
        <v>39</v>
      </c>
      <c r="O604" s="92"/>
      <c r="P604" s="228">
        <f>O604*H604</f>
        <v>0</v>
      </c>
      <c r="Q604" s="228">
        <v>0</v>
      </c>
      <c r="R604" s="228">
        <f>Q604*H604</f>
        <v>0</v>
      </c>
      <c r="S604" s="228">
        <v>0</v>
      </c>
      <c r="T604" s="229">
        <f>S604*H604</f>
        <v>0</v>
      </c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R604" s="230" t="s">
        <v>190</v>
      </c>
      <c r="AT604" s="230" t="s">
        <v>148</v>
      </c>
      <c r="AU604" s="230" t="s">
        <v>84</v>
      </c>
      <c r="AY604" s="18" t="s">
        <v>146</v>
      </c>
      <c r="BE604" s="231">
        <f>IF(N604="základní",J604,0)</f>
        <v>0</v>
      </c>
      <c r="BF604" s="231">
        <f>IF(N604="snížená",J604,0)</f>
        <v>0</v>
      </c>
      <c r="BG604" s="231">
        <f>IF(N604="zákl. přenesená",J604,0)</f>
        <v>0</v>
      </c>
      <c r="BH604" s="231">
        <f>IF(N604="sníž. přenesená",J604,0)</f>
        <v>0</v>
      </c>
      <c r="BI604" s="231">
        <f>IF(N604="nulová",J604,0)</f>
        <v>0</v>
      </c>
      <c r="BJ604" s="18" t="s">
        <v>82</v>
      </c>
      <c r="BK604" s="231">
        <f>ROUND(I604*H604,2)</f>
        <v>0</v>
      </c>
      <c r="BL604" s="18" t="s">
        <v>190</v>
      </c>
      <c r="BM604" s="230" t="s">
        <v>495</v>
      </c>
    </row>
    <row r="605" s="13" customFormat="1">
      <c r="A605" s="13"/>
      <c r="B605" s="232"/>
      <c r="C605" s="233"/>
      <c r="D605" s="234" t="s">
        <v>156</v>
      </c>
      <c r="E605" s="235" t="s">
        <v>1</v>
      </c>
      <c r="F605" s="236" t="s">
        <v>1225</v>
      </c>
      <c r="G605" s="233"/>
      <c r="H605" s="235" t="s">
        <v>1</v>
      </c>
      <c r="I605" s="237"/>
      <c r="J605" s="233"/>
      <c r="K605" s="233"/>
      <c r="L605" s="238"/>
      <c r="M605" s="239"/>
      <c r="N605" s="240"/>
      <c r="O605" s="240"/>
      <c r="P605" s="240"/>
      <c r="Q605" s="240"/>
      <c r="R605" s="240"/>
      <c r="S605" s="240"/>
      <c r="T605" s="241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42" t="s">
        <v>156</v>
      </c>
      <c r="AU605" s="242" t="s">
        <v>84</v>
      </c>
      <c r="AV605" s="13" t="s">
        <v>82</v>
      </c>
      <c r="AW605" s="13" t="s">
        <v>30</v>
      </c>
      <c r="AX605" s="13" t="s">
        <v>74</v>
      </c>
      <c r="AY605" s="242" t="s">
        <v>146</v>
      </c>
    </row>
    <row r="606" s="13" customFormat="1">
      <c r="A606" s="13"/>
      <c r="B606" s="232"/>
      <c r="C606" s="233"/>
      <c r="D606" s="234" t="s">
        <v>156</v>
      </c>
      <c r="E606" s="235" t="s">
        <v>1</v>
      </c>
      <c r="F606" s="236" t="s">
        <v>1353</v>
      </c>
      <c r="G606" s="233"/>
      <c r="H606" s="235" t="s">
        <v>1</v>
      </c>
      <c r="I606" s="237"/>
      <c r="J606" s="233"/>
      <c r="K606" s="233"/>
      <c r="L606" s="238"/>
      <c r="M606" s="239"/>
      <c r="N606" s="240"/>
      <c r="O606" s="240"/>
      <c r="P606" s="240"/>
      <c r="Q606" s="240"/>
      <c r="R606" s="240"/>
      <c r="S606" s="240"/>
      <c r="T606" s="241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42" t="s">
        <v>156</v>
      </c>
      <c r="AU606" s="242" t="s">
        <v>84</v>
      </c>
      <c r="AV606" s="13" t="s">
        <v>82</v>
      </c>
      <c r="AW606" s="13" t="s">
        <v>30</v>
      </c>
      <c r="AX606" s="13" t="s">
        <v>74</v>
      </c>
      <c r="AY606" s="242" t="s">
        <v>146</v>
      </c>
    </row>
    <row r="607" s="14" customFormat="1">
      <c r="A607" s="14"/>
      <c r="B607" s="243"/>
      <c r="C607" s="244"/>
      <c r="D607" s="234" t="s">
        <v>156</v>
      </c>
      <c r="E607" s="245" t="s">
        <v>1</v>
      </c>
      <c r="F607" s="246" t="s">
        <v>1354</v>
      </c>
      <c r="G607" s="244"/>
      <c r="H607" s="247">
        <v>196.34999999999999</v>
      </c>
      <c r="I607" s="248"/>
      <c r="J607" s="244"/>
      <c r="K607" s="244"/>
      <c r="L607" s="249"/>
      <c r="M607" s="250"/>
      <c r="N607" s="251"/>
      <c r="O607" s="251"/>
      <c r="P607" s="251"/>
      <c r="Q607" s="251"/>
      <c r="R607" s="251"/>
      <c r="S607" s="251"/>
      <c r="T607" s="252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53" t="s">
        <v>156</v>
      </c>
      <c r="AU607" s="253" t="s">
        <v>84</v>
      </c>
      <c r="AV607" s="14" t="s">
        <v>84</v>
      </c>
      <c r="AW607" s="14" t="s">
        <v>30</v>
      </c>
      <c r="AX607" s="14" t="s">
        <v>74</v>
      </c>
      <c r="AY607" s="253" t="s">
        <v>146</v>
      </c>
    </row>
    <row r="608" s="15" customFormat="1">
      <c r="A608" s="15"/>
      <c r="B608" s="254"/>
      <c r="C608" s="255"/>
      <c r="D608" s="234" t="s">
        <v>156</v>
      </c>
      <c r="E608" s="256" t="s">
        <v>1</v>
      </c>
      <c r="F608" s="257" t="s">
        <v>160</v>
      </c>
      <c r="G608" s="255"/>
      <c r="H608" s="258">
        <v>196.34999999999999</v>
      </c>
      <c r="I608" s="259"/>
      <c r="J608" s="255"/>
      <c r="K608" s="255"/>
      <c r="L608" s="260"/>
      <c r="M608" s="261"/>
      <c r="N608" s="262"/>
      <c r="O608" s="262"/>
      <c r="P608" s="262"/>
      <c r="Q608" s="262"/>
      <c r="R608" s="262"/>
      <c r="S608" s="262"/>
      <c r="T608" s="263"/>
      <c r="U608" s="15"/>
      <c r="V608" s="15"/>
      <c r="W608" s="15"/>
      <c r="X608" s="15"/>
      <c r="Y608" s="15"/>
      <c r="Z608" s="15"/>
      <c r="AA608" s="15"/>
      <c r="AB608" s="15"/>
      <c r="AC608" s="15"/>
      <c r="AD608" s="15"/>
      <c r="AE608" s="15"/>
      <c r="AT608" s="264" t="s">
        <v>156</v>
      </c>
      <c r="AU608" s="264" t="s">
        <v>84</v>
      </c>
      <c r="AV608" s="15" t="s">
        <v>152</v>
      </c>
      <c r="AW608" s="15" t="s">
        <v>30</v>
      </c>
      <c r="AX608" s="15" t="s">
        <v>82</v>
      </c>
      <c r="AY608" s="264" t="s">
        <v>146</v>
      </c>
    </row>
    <row r="609" s="2" customFormat="1" ht="24.15" customHeight="1">
      <c r="A609" s="39"/>
      <c r="B609" s="40"/>
      <c r="C609" s="219" t="s">
        <v>491</v>
      </c>
      <c r="D609" s="219" t="s">
        <v>148</v>
      </c>
      <c r="E609" s="220" t="s">
        <v>1355</v>
      </c>
      <c r="F609" s="221" t="s">
        <v>1356</v>
      </c>
      <c r="G609" s="222" t="s">
        <v>218</v>
      </c>
      <c r="H609" s="223">
        <v>196.34999999999999</v>
      </c>
      <c r="I609" s="224"/>
      <c r="J609" s="225">
        <f>ROUND(I609*H609,2)</f>
        <v>0</v>
      </c>
      <c r="K609" s="221" t="s">
        <v>1</v>
      </c>
      <c r="L609" s="45"/>
      <c r="M609" s="226" t="s">
        <v>1</v>
      </c>
      <c r="N609" s="227" t="s">
        <v>39</v>
      </c>
      <c r="O609" s="92"/>
      <c r="P609" s="228">
        <f>O609*H609</f>
        <v>0</v>
      </c>
      <c r="Q609" s="228">
        <v>0</v>
      </c>
      <c r="R609" s="228">
        <f>Q609*H609</f>
        <v>0</v>
      </c>
      <c r="S609" s="228">
        <v>0</v>
      </c>
      <c r="T609" s="229">
        <f>S609*H609</f>
        <v>0</v>
      </c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R609" s="230" t="s">
        <v>190</v>
      </c>
      <c r="AT609" s="230" t="s">
        <v>148</v>
      </c>
      <c r="AU609" s="230" t="s">
        <v>84</v>
      </c>
      <c r="AY609" s="18" t="s">
        <v>146</v>
      </c>
      <c r="BE609" s="231">
        <f>IF(N609="základní",J609,0)</f>
        <v>0</v>
      </c>
      <c r="BF609" s="231">
        <f>IF(N609="snížená",J609,0)</f>
        <v>0</v>
      </c>
      <c r="BG609" s="231">
        <f>IF(N609="zákl. přenesená",J609,0)</f>
        <v>0</v>
      </c>
      <c r="BH609" s="231">
        <f>IF(N609="sníž. přenesená",J609,0)</f>
        <v>0</v>
      </c>
      <c r="BI609" s="231">
        <f>IF(N609="nulová",J609,0)</f>
        <v>0</v>
      </c>
      <c r="BJ609" s="18" t="s">
        <v>82</v>
      </c>
      <c r="BK609" s="231">
        <f>ROUND(I609*H609,2)</f>
        <v>0</v>
      </c>
      <c r="BL609" s="18" t="s">
        <v>190</v>
      </c>
      <c r="BM609" s="230" t="s">
        <v>498</v>
      </c>
    </row>
    <row r="610" s="13" customFormat="1">
      <c r="A610" s="13"/>
      <c r="B610" s="232"/>
      <c r="C610" s="233"/>
      <c r="D610" s="234" t="s">
        <v>156</v>
      </c>
      <c r="E610" s="235" t="s">
        <v>1</v>
      </c>
      <c r="F610" s="236" t="s">
        <v>1225</v>
      </c>
      <c r="G610" s="233"/>
      <c r="H610" s="235" t="s">
        <v>1</v>
      </c>
      <c r="I610" s="237"/>
      <c r="J610" s="233"/>
      <c r="K610" s="233"/>
      <c r="L610" s="238"/>
      <c r="M610" s="239"/>
      <c r="N610" s="240"/>
      <c r="O610" s="240"/>
      <c r="P610" s="240"/>
      <c r="Q610" s="240"/>
      <c r="R610" s="240"/>
      <c r="S610" s="240"/>
      <c r="T610" s="241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42" t="s">
        <v>156</v>
      </c>
      <c r="AU610" s="242" t="s">
        <v>84</v>
      </c>
      <c r="AV610" s="13" t="s">
        <v>82</v>
      </c>
      <c r="AW610" s="13" t="s">
        <v>30</v>
      </c>
      <c r="AX610" s="13" t="s">
        <v>74</v>
      </c>
      <c r="AY610" s="242" t="s">
        <v>146</v>
      </c>
    </row>
    <row r="611" s="13" customFormat="1">
      <c r="A611" s="13"/>
      <c r="B611" s="232"/>
      <c r="C611" s="233"/>
      <c r="D611" s="234" t="s">
        <v>156</v>
      </c>
      <c r="E611" s="235" t="s">
        <v>1</v>
      </c>
      <c r="F611" s="236" t="s">
        <v>1068</v>
      </c>
      <c r="G611" s="233"/>
      <c r="H611" s="235" t="s">
        <v>1</v>
      </c>
      <c r="I611" s="237"/>
      <c r="J611" s="233"/>
      <c r="K611" s="233"/>
      <c r="L611" s="238"/>
      <c r="M611" s="239"/>
      <c r="N611" s="240"/>
      <c r="O611" s="240"/>
      <c r="P611" s="240"/>
      <c r="Q611" s="240"/>
      <c r="R611" s="240"/>
      <c r="S611" s="240"/>
      <c r="T611" s="241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42" t="s">
        <v>156</v>
      </c>
      <c r="AU611" s="242" t="s">
        <v>84</v>
      </c>
      <c r="AV611" s="13" t="s">
        <v>82</v>
      </c>
      <c r="AW611" s="13" t="s">
        <v>30</v>
      </c>
      <c r="AX611" s="13" t="s">
        <v>74</v>
      </c>
      <c r="AY611" s="242" t="s">
        <v>146</v>
      </c>
    </row>
    <row r="612" s="14" customFormat="1">
      <c r="A612" s="14"/>
      <c r="B612" s="243"/>
      <c r="C612" s="244"/>
      <c r="D612" s="234" t="s">
        <v>156</v>
      </c>
      <c r="E612" s="245" t="s">
        <v>1</v>
      </c>
      <c r="F612" s="246" t="s">
        <v>1354</v>
      </c>
      <c r="G612" s="244"/>
      <c r="H612" s="247">
        <v>196.34999999999999</v>
      </c>
      <c r="I612" s="248"/>
      <c r="J612" s="244"/>
      <c r="K612" s="244"/>
      <c r="L612" s="249"/>
      <c r="M612" s="250"/>
      <c r="N612" s="251"/>
      <c r="O612" s="251"/>
      <c r="P612" s="251"/>
      <c r="Q612" s="251"/>
      <c r="R612" s="251"/>
      <c r="S612" s="251"/>
      <c r="T612" s="252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53" t="s">
        <v>156</v>
      </c>
      <c r="AU612" s="253" t="s">
        <v>84</v>
      </c>
      <c r="AV612" s="14" t="s">
        <v>84</v>
      </c>
      <c r="AW612" s="14" t="s">
        <v>30</v>
      </c>
      <c r="AX612" s="14" t="s">
        <v>74</v>
      </c>
      <c r="AY612" s="253" t="s">
        <v>146</v>
      </c>
    </row>
    <row r="613" s="15" customFormat="1">
      <c r="A613" s="15"/>
      <c r="B613" s="254"/>
      <c r="C613" s="255"/>
      <c r="D613" s="234" t="s">
        <v>156</v>
      </c>
      <c r="E613" s="256" t="s">
        <v>1</v>
      </c>
      <c r="F613" s="257" t="s">
        <v>160</v>
      </c>
      <c r="G613" s="255"/>
      <c r="H613" s="258">
        <v>196.34999999999999</v>
      </c>
      <c r="I613" s="259"/>
      <c r="J613" s="255"/>
      <c r="K613" s="255"/>
      <c r="L613" s="260"/>
      <c r="M613" s="261"/>
      <c r="N613" s="262"/>
      <c r="O613" s="262"/>
      <c r="P613" s="262"/>
      <c r="Q613" s="262"/>
      <c r="R613" s="262"/>
      <c r="S613" s="262"/>
      <c r="T613" s="263"/>
      <c r="U613" s="15"/>
      <c r="V613" s="15"/>
      <c r="W613" s="15"/>
      <c r="X613" s="15"/>
      <c r="Y613" s="15"/>
      <c r="Z613" s="15"/>
      <c r="AA613" s="15"/>
      <c r="AB613" s="15"/>
      <c r="AC613" s="15"/>
      <c r="AD613" s="15"/>
      <c r="AE613" s="15"/>
      <c r="AT613" s="264" t="s">
        <v>156</v>
      </c>
      <c r="AU613" s="264" t="s">
        <v>84</v>
      </c>
      <c r="AV613" s="15" t="s">
        <v>152</v>
      </c>
      <c r="AW613" s="15" t="s">
        <v>30</v>
      </c>
      <c r="AX613" s="15" t="s">
        <v>82</v>
      </c>
      <c r="AY613" s="264" t="s">
        <v>146</v>
      </c>
    </row>
    <row r="614" s="2" customFormat="1" ht="37.8" customHeight="1">
      <c r="A614" s="39"/>
      <c r="B614" s="40"/>
      <c r="C614" s="219" t="s">
        <v>333</v>
      </c>
      <c r="D614" s="219" t="s">
        <v>148</v>
      </c>
      <c r="E614" s="220" t="s">
        <v>1357</v>
      </c>
      <c r="F614" s="221" t="s">
        <v>1358</v>
      </c>
      <c r="G614" s="222" t="s">
        <v>218</v>
      </c>
      <c r="H614" s="223">
        <v>392.69999999999999</v>
      </c>
      <c r="I614" s="224"/>
      <c r="J614" s="225">
        <f>ROUND(I614*H614,2)</f>
        <v>0</v>
      </c>
      <c r="K614" s="221" t="s">
        <v>1</v>
      </c>
      <c r="L614" s="45"/>
      <c r="M614" s="226" t="s">
        <v>1</v>
      </c>
      <c r="N614" s="227" t="s">
        <v>39</v>
      </c>
      <c r="O614" s="92"/>
      <c r="P614" s="228">
        <f>O614*H614</f>
        <v>0</v>
      </c>
      <c r="Q614" s="228">
        <v>0</v>
      </c>
      <c r="R614" s="228">
        <f>Q614*H614</f>
        <v>0</v>
      </c>
      <c r="S614" s="228">
        <v>0</v>
      </c>
      <c r="T614" s="229">
        <f>S614*H614</f>
        <v>0</v>
      </c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R614" s="230" t="s">
        <v>190</v>
      </c>
      <c r="AT614" s="230" t="s">
        <v>148</v>
      </c>
      <c r="AU614" s="230" t="s">
        <v>84</v>
      </c>
      <c r="AY614" s="18" t="s">
        <v>146</v>
      </c>
      <c r="BE614" s="231">
        <f>IF(N614="základní",J614,0)</f>
        <v>0</v>
      </c>
      <c r="BF614" s="231">
        <f>IF(N614="snížená",J614,0)</f>
        <v>0</v>
      </c>
      <c r="BG614" s="231">
        <f>IF(N614="zákl. přenesená",J614,0)</f>
        <v>0</v>
      </c>
      <c r="BH614" s="231">
        <f>IF(N614="sníž. přenesená",J614,0)</f>
        <v>0</v>
      </c>
      <c r="BI614" s="231">
        <f>IF(N614="nulová",J614,0)</f>
        <v>0</v>
      </c>
      <c r="BJ614" s="18" t="s">
        <v>82</v>
      </c>
      <c r="BK614" s="231">
        <f>ROUND(I614*H614,2)</f>
        <v>0</v>
      </c>
      <c r="BL614" s="18" t="s">
        <v>190</v>
      </c>
      <c r="BM614" s="230" t="s">
        <v>502</v>
      </c>
    </row>
    <row r="615" s="13" customFormat="1">
      <c r="A615" s="13"/>
      <c r="B615" s="232"/>
      <c r="C615" s="233"/>
      <c r="D615" s="234" t="s">
        <v>156</v>
      </c>
      <c r="E615" s="235" t="s">
        <v>1</v>
      </c>
      <c r="F615" s="236" t="s">
        <v>1225</v>
      </c>
      <c r="G615" s="233"/>
      <c r="H615" s="235" t="s">
        <v>1</v>
      </c>
      <c r="I615" s="237"/>
      <c r="J615" s="233"/>
      <c r="K615" s="233"/>
      <c r="L615" s="238"/>
      <c r="M615" s="239"/>
      <c r="N615" s="240"/>
      <c r="O615" s="240"/>
      <c r="P615" s="240"/>
      <c r="Q615" s="240"/>
      <c r="R615" s="240"/>
      <c r="S615" s="240"/>
      <c r="T615" s="241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42" t="s">
        <v>156</v>
      </c>
      <c r="AU615" s="242" t="s">
        <v>84</v>
      </c>
      <c r="AV615" s="13" t="s">
        <v>82</v>
      </c>
      <c r="AW615" s="13" t="s">
        <v>30</v>
      </c>
      <c r="AX615" s="13" t="s">
        <v>74</v>
      </c>
      <c r="AY615" s="242" t="s">
        <v>146</v>
      </c>
    </row>
    <row r="616" s="13" customFormat="1">
      <c r="A616" s="13"/>
      <c r="B616" s="232"/>
      <c r="C616" s="233"/>
      <c r="D616" s="234" t="s">
        <v>156</v>
      </c>
      <c r="E616" s="235" t="s">
        <v>1</v>
      </c>
      <c r="F616" s="236" t="s">
        <v>1068</v>
      </c>
      <c r="G616" s="233"/>
      <c r="H616" s="235" t="s">
        <v>1</v>
      </c>
      <c r="I616" s="237"/>
      <c r="J616" s="233"/>
      <c r="K616" s="233"/>
      <c r="L616" s="238"/>
      <c r="M616" s="239"/>
      <c r="N616" s="240"/>
      <c r="O616" s="240"/>
      <c r="P616" s="240"/>
      <c r="Q616" s="240"/>
      <c r="R616" s="240"/>
      <c r="S616" s="240"/>
      <c r="T616" s="241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42" t="s">
        <v>156</v>
      </c>
      <c r="AU616" s="242" t="s">
        <v>84</v>
      </c>
      <c r="AV616" s="13" t="s">
        <v>82</v>
      </c>
      <c r="AW616" s="13" t="s">
        <v>30</v>
      </c>
      <c r="AX616" s="13" t="s">
        <v>74</v>
      </c>
      <c r="AY616" s="242" t="s">
        <v>146</v>
      </c>
    </row>
    <row r="617" s="14" customFormat="1">
      <c r="A617" s="14"/>
      <c r="B617" s="243"/>
      <c r="C617" s="244"/>
      <c r="D617" s="234" t="s">
        <v>156</v>
      </c>
      <c r="E617" s="245" t="s">
        <v>1</v>
      </c>
      <c r="F617" s="246" t="s">
        <v>1354</v>
      </c>
      <c r="G617" s="244"/>
      <c r="H617" s="247">
        <v>196.34999999999999</v>
      </c>
      <c r="I617" s="248"/>
      <c r="J617" s="244"/>
      <c r="K617" s="244"/>
      <c r="L617" s="249"/>
      <c r="M617" s="250"/>
      <c r="N617" s="251"/>
      <c r="O617" s="251"/>
      <c r="P617" s="251"/>
      <c r="Q617" s="251"/>
      <c r="R617" s="251"/>
      <c r="S617" s="251"/>
      <c r="T617" s="252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3" t="s">
        <v>156</v>
      </c>
      <c r="AU617" s="253" t="s">
        <v>84</v>
      </c>
      <c r="AV617" s="14" t="s">
        <v>84</v>
      </c>
      <c r="AW617" s="14" t="s">
        <v>30</v>
      </c>
      <c r="AX617" s="14" t="s">
        <v>74</v>
      </c>
      <c r="AY617" s="253" t="s">
        <v>146</v>
      </c>
    </row>
    <row r="618" s="14" customFormat="1">
      <c r="A618" s="14"/>
      <c r="B618" s="243"/>
      <c r="C618" s="244"/>
      <c r="D618" s="234" t="s">
        <v>156</v>
      </c>
      <c r="E618" s="245" t="s">
        <v>1</v>
      </c>
      <c r="F618" s="246" t="s">
        <v>1359</v>
      </c>
      <c r="G618" s="244"/>
      <c r="H618" s="247">
        <v>196.34999999999999</v>
      </c>
      <c r="I618" s="248"/>
      <c r="J618" s="244"/>
      <c r="K618" s="244"/>
      <c r="L618" s="249"/>
      <c r="M618" s="250"/>
      <c r="N618" s="251"/>
      <c r="O618" s="251"/>
      <c r="P618" s="251"/>
      <c r="Q618" s="251"/>
      <c r="R618" s="251"/>
      <c r="S618" s="251"/>
      <c r="T618" s="252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53" t="s">
        <v>156</v>
      </c>
      <c r="AU618" s="253" t="s">
        <v>84</v>
      </c>
      <c r="AV618" s="14" t="s">
        <v>84</v>
      </c>
      <c r="AW618" s="14" t="s">
        <v>30</v>
      </c>
      <c r="AX618" s="14" t="s">
        <v>74</v>
      </c>
      <c r="AY618" s="253" t="s">
        <v>146</v>
      </c>
    </row>
    <row r="619" s="15" customFormat="1">
      <c r="A619" s="15"/>
      <c r="B619" s="254"/>
      <c r="C619" s="255"/>
      <c r="D619" s="234" t="s">
        <v>156</v>
      </c>
      <c r="E619" s="256" t="s">
        <v>1</v>
      </c>
      <c r="F619" s="257" t="s">
        <v>160</v>
      </c>
      <c r="G619" s="255"/>
      <c r="H619" s="258">
        <v>392.69999999999999</v>
      </c>
      <c r="I619" s="259"/>
      <c r="J619" s="255"/>
      <c r="K619" s="255"/>
      <c r="L619" s="260"/>
      <c r="M619" s="261"/>
      <c r="N619" s="262"/>
      <c r="O619" s="262"/>
      <c r="P619" s="262"/>
      <c r="Q619" s="262"/>
      <c r="R619" s="262"/>
      <c r="S619" s="262"/>
      <c r="T619" s="263"/>
      <c r="U619" s="15"/>
      <c r="V619" s="15"/>
      <c r="W619" s="15"/>
      <c r="X619" s="15"/>
      <c r="Y619" s="15"/>
      <c r="Z619" s="15"/>
      <c r="AA619" s="15"/>
      <c r="AB619" s="15"/>
      <c r="AC619" s="15"/>
      <c r="AD619" s="15"/>
      <c r="AE619" s="15"/>
      <c r="AT619" s="264" t="s">
        <v>156</v>
      </c>
      <c r="AU619" s="264" t="s">
        <v>84</v>
      </c>
      <c r="AV619" s="15" t="s">
        <v>152</v>
      </c>
      <c r="AW619" s="15" t="s">
        <v>30</v>
      </c>
      <c r="AX619" s="15" t="s">
        <v>82</v>
      </c>
      <c r="AY619" s="264" t="s">
        <v>146</v>
      </c>
    </row>
    <row r="620" s="2" customFormat="1" ht="21.75" customHeight="1">
      <c r="A620" s="39"/>
      <c r="B620" s="40"/>
      <c r="C620" s="219" t="s">
        <v>499</v>
      </c>
      <c r="D620" s="219" t="s">
        <v>148</v>
      </c>
      <c r="E620" s="220" t="s">
        <v>1360</v>
      </c>
      <c r="F620" s="221" t="s">
        <v>1361</v>
      </c>
      <c r="G620" s="222" t="s">
        <v>218</v>
      </c>
      <c r="H620" s="223">
        <v>38.697000000000003</v>
      </c>
      <c r="I620" s="224"/>
      <c r="J620" s="225">
        <f>ROUND(I620*H620,2)</f>
        <v>0</v>
      </c>
      <c r="K620" s="221" t="s">
        <v>33</v>
      </c>
      <c r="L620" s="45"/>
      <c r="M620" s="226" t="s">
        <v>1</v>
      </c>
      <c r="N620" s="227" t="s">
        <v>39</v>
      </c>
      <c r="O620" s="92"/>
      <c r="P620" s="228">
        <f>O620*H620</f>
        <v>0</v>
      </c>
      <c r="Q620" s="228">
        <v>0</v>
      </c>
      <c r="R620" s="228">
        <f>Q620*H620</f>
        <v>0</v>
      </c>
      <c r="S620" s="228">
        <v>0</v>
      </c>
      <c r="T620" s="229">
        <f>S620*H620</f>
        <v>0</v>
      </c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R620" s="230" t="s">
        <v>190</v>
      </c>
      <c r="AT620" s="230" t="s">
        <v>148</v>
      </c>
      <c r="AU620" s="230" t="s">
        <v>84</v>
      </c>
      <c r="AY620" s="18" t="s">
        <v>146</v>
      </c>
      <c r="BE620" s="231">
        <f>IF(N620="základní",J620,0)</f>
        <v>0</v>
      </c>
      <c r="BF620" s="231">
        <f>IF(N620="snížená",J620,0)</f>
        <v>0</v>
      </c>
      <c r="BG620" s="231">
        <f>IF(N620="zákl. přenesená",J620,0)</f>
        <v>0</v>
      </c>
      <c r="BH620" s="231">
        <f>IF(N620="sníž. přenesená",J620,0)</f>
        <v>0</v>
      </c>
      <c r="BI620" s="231">
        <f>IF(N620="nulová",J620,0)</f>
        <v>0</v>
      </c>
      <c r="BJ620" s="18" t="s">
        <v>82</v>
      </c>
      <c r="BK620" s="231">
        <f>ROUND(I620*H620,2)</f>
        <v>0</v>
      </c>
      <c r="BL620" s="18" t="s">
        <v>190</v>
      </c>
      <c r="BM620" s="230" t="s">
        <v>505</v>
      </c>
    </row>
    <row r="621" s="13" customFormat="1">
      <c r="A621" s="13"/>
      <c r="B621" s="232"/>
      <c r="C621" s="233"/>
      <c r="D621" s="234" t="s">
        <v>156</v>
      </c>
      <c r="E621" s="235" t="s">
        <v>1</v>
      </c>
      <c r="F621" s="236" t="s">
        <v>1362</v>
      </c>
      <c r="G621" s="233"/>
      <c r="H621" s="235" t="s">
        <v>1</v>
      </c>
      <c r="I621" s="237"/>
      <c r="J621" s="233"/>
      <c r="K621" s="233"/>
      <c r="L621" s="238"/>
      <c r="M621" s="239"/>
      <c r="N621" s="240"/>
      <c r="O621" s="240"/>
      <c r="P621" s="240"/>
      <c r="Q621" s="240"/>
      <c r="R621" s="240"/>
      <c r="S621" s="240"/>
      <c r="T621" s="241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42" t="s">
        <v>156</v>
      </c>
      <c r="AU621" s="242" t="s">
        <v>84</v>
      </c>
      <c r="AV621" s="13" t="s">
        <v>82</v>
      </c>
      <c r="AW621" s="13" t="s">
        <v>30</v>
      </c>
      <c r="AX621" s="13" t="s">
        <v>74</v>
      </c>
      <c r="AY621" s="242" t="s">
        <v>146</v>
      </c>
    </row>
    <row r="622" s="14" customFormat="1">
      <c r="A622" s="14"/>
      <c r="B622" s="243"/>
      <c r="C622" s="244"/>
      <c r="D622" s="234" t="s">
        <v>156</v>
      </c>
      <c r="E622" s="245" t="s">
        <v>1</v>
      </c>
      <c r="F622" s="246" t="s">
        <v>1363</v>
      </c>
      <c r="G622" s="244"/>
      <c r="H622" s="247">
        <v>12.407</v>
      </c>
      <c r="I622" s="248"/>
      <c r="J622" s="244"/>
      <c r="K622" s="244"/>
      <c r="L622" s="249"/>
      <c r="M622" s="250"/>
      <c r="N622" s="251"/>
      <c r="O622" s="251"/>
      <c r="P622" s="251"/>
      <c r="Q622" s="251"/>
      <c r="R622" s="251"/>
      <c r="S622" s="251"/>
      <c r="T622" s="252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53" t="s">
        <v>156</v>
      </c>
      <c r="AU622" s="253" t="s">
        <v>84</v>
      </c>
      <c r="AV622" s="14" t="s">
        <v>84</v>
      </c>
      <c r="AW622" s="14" t="s">
        <v>30</v>
      </c>
      <c r="AX622" s="14" t="s">
        <v>74</v>
      </c>
      <c r="AY622" s="253" t="s">
        <v>146</v>
      </c>
    </row>
    <row r="623" s="14" customFormat="1">
      <c r="A623" s="14"/>
      <c r="B623" s="243"/>
      <c r="C623" s="244"/>
      <c r="D623" s="234" t="s">
        <v>156</v>
      </c>
      <c r="E623" s="245" t="s">
        <v>1</v>
      </c>
      <c r="F623" s="246" t="s">
        <v>1364</v>
      </c>
      <c r="G623" s="244"/>
      <c r="H623" s="247">
        <v>5.8090000000000002</v>
      </c>
      <c r="I623" s="248"/>
      <c r="J623" s="244"/>
      <c r="K623" s="244"/>
      <c r="L623" s="249"/>
      <c r="M623" s="250"/>
      <c r="N623" s="251"/>
      <c r="O623" s="251"/>
      <c r="P623" s="251"/>
      <c r="Q623" s="251"/>
      <c r="R623" s="251"/>
      <c r="S623" s="251"/>
      <c r="T623" s="252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53" t="s">
        <v>156</v>
      </c>
      <c r="AU623" s="253" t="s">
        <v>84</v>
      </c>
      <c r="AV623" s="14" t="s">
        <v>84</v>
      </c>
      <c r="AW623" s="14" t="s">
        <v>30</v>
      </c>
      <c r="AX623" s="14" t="s">
        <v>74</v>
      </c>
      <c r="AY623" s="253" t="s">
        <v>146</v>
      </c>
    </row>
    <row r="624" s="14" customFormat="1">
      <c r="A624" s="14"/>
      <c r="B624" s="243"/>
      <c r="C624" s="244"/>
      <c r="D624" s="234" t="s">
        <v>156</v>
      </c>
      <c r="E624" s="245" t="s">
        <v>1</v>
      </c>
      <c r="F624" s="246" t="s">
        <v>1365</v>
      </c>
      <c r="G624" s="244"/>
      <c r="H624" s="247">
        <v>2.8639999999999999</v>
      </c>
      <c r="I624" s="248"/>
      <c r="J624" s="244"/>
      <c r="K624" s="244"/>
      <c r="L624" s="249"/>
      <c r="M624" s="250"/>
      <c r="N624" s="251"/>
      <c r="O624" s="251"/>
      <c r="P624" s="251"/>
      <c r="Q624" s="251"/>
      <c r="R624" s="251"/>
      <c r="S624" s="251"/>
      <c r="T624" s="252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53" t="s">
        <v>156</v>
      </c>
      <c r="AU624" s="253" t="s">
        <v>84</v>
      </c>
      <c r="AV624" s="14" t="s">
        <v>84</v>
      </c>
      <c r="AW624" s="14" t="s">
        <v>30</v>
      </c>
      <c r="AX624" s="14" t="s">
        <v>74</v>
      </c>
      <c r="AY624" s="253" t="s">
        <v>146</v>
      </c>
    </row>
    <row r="625" s="14" customFormat="1">
      <c r="A625" s="14"/>
      <c r="B625" s="243"/>
      <c r="C625" s="244"/>
      <c r="D625" s="234" t="s">
        <v>156</v>
      </c>
      <c r="E625" s="245" t="s">
        <v>1</v>
      </c>
      <c r="F625" s="246" t="s">
        <v>1366</v>
      </c>
      <c r="G625" s="244"/>
      <c r="H625" s="247">
        <v>2.8820000000000001</v>
      </c>
      <c r="I625" s="248"/>
      <c r="J625" s="244"/>
      <c r="K625" s="244"/>
      <c r="L625" s="249"/>
      <c r="M625" s="250"/>
      <c r="N625" s="251"/>
      <c r="O625" s="251"/>
      <c r="P625" s="251"/>
      <c r="Q625" s="251"/>
      <c r="R625" s="251"/>
      <c r="S625" s="251"/>
      <c r="T625" s="252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53" t="s">
        <v>156</v>
      </c>
      <c r="AU625" s="253" t="s">
        <v>84</v>
      </c>
      <c r="AV625" s="14" t="s">
        <v>84</v>
      </c>
      <c r="AW625" s="14" t="s">
        <v>30</v>
      </c>
      <c r="AX625" s="14" t="s">
        <v>74</v>
      </c>
      <c r="AY625" s="253" t="s">
        <v>146</v>
      </c>
    </row>
    <row r="626" s="13" customFormat="1">
      <c r="A626" s="13"/>
      <c r="B626" s="232"/>
      <c r="C626" s="233"/>
      <c r="D626" s="234" t="s">
        <v>156</v>
      </c>
      <c r="E626" s="235" t="s">
        <v>1</v>
      </c>
      <c r="F626" s="236" t="s">
        <v>1107</v>
      </c>
      <c r="G626" s="233"/>
      <c r="H626" s="235" t="s">
        <v>1</v>
      </c>
      <c r="I626" s="237"/>
      <c r="J626" s="233"/>
      <c r="K626" s="233"/>
      <c r="L626" s="238"/>
      <c r="M626" s="239"/>
      <c r="N626" s="240"/>
      <c r="O626" s="240"/>
      <c r="P626" s="240"/>
      <c r="Q626" s="240"/>
      <c r="R626" s="240"/>
      <c r="S626" s="240"/>
      <c r="T626" s="241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42" t="s">
        <v>156</v>
      </c>
      <c r="AU626" s="242" t="s">
        <v>84</v>
      </c>
      <c r="AV626" s="13" t="s">
        <v>82</v>
      </c>
      <c r="AW626" s="13" t="s">
        <v>30</v>
      </c>
      <c r="AX626" s="13" t="s">
        <v>74</v>
      </c>
      <c r="AY626" s="242" t="s">
        <v>146</v>
      </c>
    </row>
    <row r="627" s="14" customFormat="1">
      <c r="A627" s="14"/>
      <c r="B627" s="243"/>
      <c r="C627" s="244"/>
      <c r="D627" s="234" t="s">
        <v>156</v>
      </c>
      <c r="E627" s="245" t="s">
        <v>1</v>
      </c>
      <c r="F627" s="246" t="s">
        <v>1367</v>
      </c>
      <c r="G627" s="244"/>
      <c r="H627" s="247">
        <v>4.3220000000000001</v>
      </c>
      <c r="I627" s="248"/>
      <c r="J627" s="244"/>
      <c r="K627" s="244"/>
      <c r="L627" s="249"/>
      <c r="M627" s="250"/>
      <c r="N627" s="251"/>
      <c r="O627" s="251"/>
      <c r="P627" s="251"/>
      <c r="Q627" s="251"/>
      <c r="R627" s="251"/>
      <c r="S627" s="251"/>
      <c r="T627" s="252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53" t="s">
        <v>156</v>
      </c>
      <c r="AU627" s="253" t="s">
        <v>84</v>
      </c>
      <c r="AV627" s="14" t="s">
        <v>84</v>
      </c>
      <c r="AW627" s="14" t="s">
        <v>30</v>
      </c>
      <c r="AX627" s="14" t="s">
        <v>74</v>
      </c>
      <c r="AY627" s="253" t="s">
        <v>146</v>
      </c>
    </row>
    <row r="628" s="13" customFormat="1">
      <c r="A628" s="13"/>
      <c r="B628" s="232"/>
      <c r="C628" s="233"/>
      <c r="D628" s="234" t="s">
        <v>156</v>
      </c>
      <c r="E628" s="235" t="s">
        <v>1</v>
      </c>
      <c r="F628" s="236" t="s">
        <v>1081</v>
      </c>
      <c r="G628" s="233"/>
      <c r="H628" s="235" t="s">
        <v>1</v>
      </c>
      <c r="I628" s="237"/>
      <c r="J628" s="233"/>
      <c r="K628" s="233"/>
      <c r="L628" s="238"/>
      <c r="M628" s="239"/>
      <c r="N628" s="240"/>
      <c r="O628" s="240"/>
      <c r="P628" s="240"/>
      <c r="Q628" s="240"/>
      <c r="R628" s="240"/>
      <c r="S628" s="240"/>
      <c r="T628" s="241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42" t="s">
        <v>156</v>
      </c>
      <c r="AU628" s="242" t="s">
        <v>84</v>
      </c>
      <c r="AV628" s="13" t="s">
        <v>82</v>
      </c>
      <c r="AW628" s="13" t="s">
        <v>30</v>
      </c>
      <c r="AX628" s="13" t="s">
        <v>74</v>
      </c>
      <c r="AY628" s="242" t="s">
        <v>146</v>
      </c>
    </row>
    <row r="629" s="14" customFormat="1">
      <c r="A629" s="14"/>
      <c r="B629" s="243"/>
      <c r="C629" s="244"/>
      <c r="D629" s="234" t="s">
        <v>156</v>
      </c>
      <c r="E629" s="245" t="s">
        <v>1</v>
      </c>
      <c r="F629" s="246" t="s">
        <v>1368</v>
      </c>
      <c r="G629" s="244"/>
      <c r="H629" s="247">
        <v>2.161</v>
      </c>
      <c r="I629" s="248"/>
      <c r="J629" s="244"/>
      <c r="K629" s="244"/>
      <c r="L629" s="249"/>
      <c r="M629" s="250"/>
      <c r="N629" s="251"/>
      <c r="O629" s="251"/>
      <c r="P629" s="251"/>
      <c r="Q629" s="251"/>
      <c r="R629" s="251"/>
      <c r="S629" s="251"/>
      <c r="T629" s="252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53" t="s">
        <v>156</v>
      </c>
      <c r="AU629" s="253" t="s">
        <v>84</v>
      </c>
      <c r="AV629" s="14" t="s">
        <v>84</v>
      </c>
      <c r="AW629" s="14" t="s">
        <v>30</v>
      </c>
      <c r="AX629" s="14" t="s">
        <v>74</v>
      </c>
      <c r="AY629" s="253" t="s">
        <v>146</v>
      </c>
    </row>
    <row r="630" s="14" customFormat="1">
      <c r="A630" s="14"/>
      <c r="B630" s="243"/>
      <c r="C630" s="244"/>
      <c r="D630" s="234" t="s">
        <v>156</v>
      </c>
      <c r="E630" s="245" t="s">
        <v>1</v>
      </c>
      <c r="F630" s="246" t="s">
        <v>1369</v>
      </c>
      <c r="G630" s="244"/>
      <c r="H630" s="247">
        <v>1.9690000000000001</v>
      </c>
      <c r="I630" s="248"/>
      <c r="J630" s="244"/>
      <c r="K630" s="244"/>
      <c r="L630" s="249"/>
      <c r="M630" s="250"/>
      <c r="N630" s="251"/>
      <c r="O630" s="251"/>
      <c r="P630" s="251"/>
      <c r="Q630" s="251"/>
      <c r="R630" s="251"/>
      <c r="S630" s="251"/>
      <c r="T630" s="252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53" t="s">
        <v>156</v>
      </c>
      <c r="AU630" s="253" t="s">
        <v>84</v>
      </c>
      <c r="AV630" s="14" t="s">
        <v>84</v>
      </c>
      <c r="AW630" s="14" t="s">
        <v>30</v>
      </c>
      <c r="AX630" s="14" t="s">
        <v>74</v>
      </c>
      <c r="AY630" s="253" t="s">
        <v>146</v>
      </c>
    </row>
    <row r="631" s="14" customFormat="1">
      <c r="A631" s="14"/>
      <c r="B631" s="243"/>
      <c r="C631" s="244"/>
      <c r="D631" s="234" t="s">
        <v>156</v>
      </c>
      <c r="E631" s="245" t="s">
        <v>1</v>
      </c>
      <c r="F631" s="246" t="s">
        <v>1370</v>
      </c>
      <c r="G631" s="244"/>
      <c r="H631" s="247">
        <v>2.0289999999999999</v>
      </c>
      <c r="I631" s="248"/>
      <c r="J631" s="244"/>
      <c r="K631" s="244"/>
      <c r="L631" s="249"/>
      <c r="M631" s="250"/>
      <c r="N631" s="251"/>
      <c r="O631" s="251"/>
      <c r="P631" s="251"/>
      <c r="Q631" s="251"/>
      <c r="R631" s="251"/>
      <c r="S631" s="251"/>
      <c r="T631" s="252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53" t="s">
        <v>156</v>
      </c>
      <c r="AU631" s="253" t="s">
        <v>84</v>
      </c>
      <c r="AV631" s="14" t="s">
        <v>84</v>
      </c>
      <c r="AW631" s="14" t="s">
        <v>30</v>
      </c>
      <c r="AX631" s="14" t="s">
        <v>74</v>
      </c>
      <c r="AY631" s="253" t="s">
        <v>146</v>
      </c>
    </row>
    <row r="632" s="14" customFormat="1">
      <c r="A632" s="14"/>
      <c r="B632" s="243"/>
      <c r="C632" s="244"/>
      <c r="D632" s="234" t="s">
        <v>156</v>
      </c>
      <c r="E632" s="245" t="s">
        <v>1</v>
      </c>
      <c r="F632" s="246" t="s">
        <v>1371</v>
      </c>
      <c r="G632" s="244"/>
      <c r="H632" s="247">
        <v>2.0939999999999999</v>
      </c>
      <c r="I632" s="248"/>
      <c r="J632" s="244"/>
      <c r="K632" s="244"/>
      <c r="L632" s="249"/>
      <c r="M632" s="250"/>
      <c r="N632" s="251"/>
      <c r="O632" s="251"/>
      <c r="P632" s="251"/>
      <c r="Q632" s="251"/>
      <c r="R632" s="251"/>
      <c r="S632" s="251"/>
      <c r="T632" s="252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53" t="s">
        <v>156</v>
      </c>
      <c r="AU632" s="253" t="s">
        <v>84</v>
      </c>
      <c r="AV632" s="14" t="s">
        <v>84</v>
      </c>
      <c r="AW632" s="14" t="s">
        <v>30</v>
      </c>
      <c r="AX632" s="14" t="s">
        <v>74</v>
      </c>
      <c r="AY632" s="253" t="s">
        <v>146</v>
      </c>
    </row>
    <row r="633" s="14" customFormat="1">
      <c r="A633" s="14"/>
      <c r="B633" s="243"/>
      <c r="C633" s="244"/>
      <c r="D633" s="234" t="s">
        <v>156</v>
      </c>
      <c r="E633" s="245" t="s">
        <v>1</v>
      </c>
      <c r="F633" s="246" t="s">
        <v>1372</v>
      </c>
      <c r="G633" s="244"/>
      <c r="H633" s="247">
        <v>2.1600000000000001</v>
      </c>
      <c r="I633" s="248"/>
      <c r="J633" s="244"/>
      <c r="K633" s="244"/>
      <c r="L633" s="249"/>
      <c r="M633" s="250"/>
      <c r="N633" s="251"/>
      <c r="O633" s="251"/>
      <c r="P633" s="251"/>
      <c r="Q633" s="251"/>
      <c r="R633" s="251"/>
      <c r="S633" s="251"/>
      <c r="T633" s="252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53" t="s">
        <v>156</v>
      </c>
      <c r="AU633" s="253" t="s">
        <v>84</v>
      </c>
      <c r="AV633" s="14" t="s">
        <v>84</v>
      </c>
      <c r="AW633" s="14" t="s">
        <v>30</v>
      </c>
      <c r="AX633" s="14" t="s">
        <v>74</v>
      </c>
      <c r="AY633" s="253" t="s">
        <v>146</v>
      </c>
    </row>
    <row r="634" s="15" customFormat="1">
      <c r="A634" s="15"/>
      <c r="B634" s="254"/>
      <c r="C634" s="255"/>
      <c r="D634" s="234" t="s">
        <v>156</v>
      </c>
      <c r="E634" s="256" t="s">
        <v>1</v>
      </c>
      <c r="F634" s="257" t="s">
        <v>160</v>
      </c>
      <c r="G634" s="255"/>
      <c r="H634" s="258">
        <v>38.697000000000003</v>
      </c>
      <c r="I634" s="259"/>
      <c r="J634" s="255"/>
      <c r="K634" s="255"/>
      <c r="L634" s="260"/>
      <c r="M634" s="261"/>
      <c r="N634" s="262"/>
      <c r="O634" s="262"/>
      <c r="P634" s="262"/>
      <c r="Q634" s="262"/>
      <c r="R634" s="262"/>
      <c r="S634" s="262"/>
      <c r="T634" s="263"/>
      <c r="U634" s="15"/>
      <c r="V634" s="15"/>
      <c r="W634" s="15"/>
      <c r="X634" s="15"/>
      <c r="Y634" s="15"/>
      <c r="Z634" s="15"/>
      <c r="AA634" s="15"/>
      <c r="AB634" s="15"/>
      <c r="AC634" s="15"/>
      <c r="AD634" s="15"/>
      <c r="AE634" s="15"/>
      <c r="AT634" s="264" t="s">
        <v>156</v>
      </c>
      <c r="AU634" s="264" t="s">
        <v>84</v>
      </c>
      <c r="AV634" s="15" t="s">
        <v>152</v>
      </c>
      <c r="AW634" s="15" t="s">
        <v>30</v>
      </c>
      <c r="AX634" s="15" t="s">
        <v>82</v>
      </c>
      <c r="AY634" s="264" t="s">
        <v>146</v>
      </c>
    </row>
    <row r="635" s="2" customFormat="1" ht="24.15" customHeight="1">
      <c r="A635" s="39"/>
      <c r="B635" s="40"/>
      <c r="C635" s="219" t="s">
        <v>336</v>
      </c>
      <c r="D635" s="219" t="s">
        <v>148</v>
      </c>
      <c r="E635" s="220" t="s">
        <v>1373</v>
      </c>
      <c r="F635" s="221" t="s">
        <v>1374</v>
      </c>
      <c r="G635" s="222" t="s">
        <v>218</v>
      </c>
      <c r="H635" s="223">
        <v>38.697000000000003</v>
      </c>
      <c r="I635" s="224"/>
      <c r="J635" s="225">
        <f>ROUND(I635*H635,2)</f>
        <v>0</v>
      </c>
      <c r="K635" s="221" t="s">
        <v>1</v>
      </c>
      <c r="L635" s="45"/>
      <c r="M635" s="226" t="s">
        <v>1</v>
      </c>
      <c r="N635" s="227" t="s">
        <v>39</v>
      </c>
      <c r="O635" s="92"/>
      <c r="P635" s="228">
        <f>O635*H635</f>
        <v>0</v>
      </c>
      <c r="Q635" s="228">
        <v>0</v>
      </c>
      <c r="R635" s="228">
        <f>Q635*H635</f>
        <v>0</v>
      </c>
      <c r="S635" s="228">
        <v>0</v>
      </c>
      <c r="T635" s="229">
        <f>S635*H635</f>
        <v>0</v>
      </c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R635" s="230" t="s">
        <v>190</v>
      </c>
      <c r="AT635" s="230" t="s">
        <v>148</v>
      </c>
      <c r="AU635" s="230" t="s">
        <v>84</v>
      </c>
      <c r="AY635" s="18" t="s">
        <v>146</v>
      </c>
      <c r="BE635" s="231">
        <f>IF(N635="základní",J635,0)</f>
        <v>0</v>
      </c>
      <c r="BF635" s="231">
        <f>IF(N635="snížená",J635,0)</f>
        <v>0</v>
      </c>
      <c r="BG635" s="231">
        <f>IF(N635="zákl. přenesená",J635,0)</f>
        <v>0</v>
      </c>
      <c r="BH635" s="231">
        <f>IF(N635="sníž. přenesená",J635,0)</f>
        <v>0</v>
      </c>
      <c r="BI635" s="231">
        <f>IF(N635="nulová",J635,0)</f>
        <v>0</v>
      </c>
      <c r="BJ635" s="18" t="s">
        <v>82</v>
      </c>
      <c r="BK635" s="231">
        <f>ROUND(I635*H635,2)</f>
        <v>0</v>
      </c>
      <c r="BL635" s="18" t="s">
        <v>190</v>
      </c>
      <c r="BM635" s="230" t="s">
        <v>510</v>
      </c>
    </row>
    <row r="636" s="13" customFormat="1">
      <c r="A636" s="13"/>
      <c r="B636" s="232"/>
      <c r="C636" s="233"/>
      <c r="D636" s="234" t="s">
        <v>156</v>
      </c>
      <c r="E636" s="235" t="s">
        <v>1</v>
      </c>
      <c r="F636" s="236" t="s">
        <v>1375</v>
      </c>
      <c r="G636" s="233"/>
      <c r="H636" s="235" t="s">
        <v>1</v>
      </c>
      <c r="I636" s="237"/>
      <c r="J636" s="233"/>
      <c r="K636" s="233"/>
      <c r="L636" s="238"/>
      <c r="M636" s="239"/>
      <c r="N636" s="240"/>
      <c r="O636" s="240"/>
      <c r="P636" s="240"/>
      <c r="Q636" s="240"/>
      <c r="R636" s="240"/>
      <c r="S636" s="240"/>
      <c r="T636" s="241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42" t="s">
        <v>156</v>
      </c>
      <c r="AU636" s="242" t="s">
        <v>84</v>
      </c>
      <c r="AV636" s="13" t="s">
        <v>82</v>
      </c>
      <c r="AW636" s="13" t="s">
        <v>30</v>
      </c>
      <c r="AX636" s="13" t="s">
        <v>74</v>
      </c>
      <c r="AY636" s="242" t="s">
        <v>146</v>
      </c>
    </row>
    <row r="637" s="14" customFormat="1">
      <c r="A637" s="14"/>
      <c r="B637" s="243"/>
      <c r="C637" s="244"/>
      <c r="D637" s="234" t="s">
        <v>156</v>
      </c>
      <c r="E637" s="245" t="s">
        <v>1</v>
      </c>
      <c r="F637" s="246" t="s">
        <v>1376</v>
      </c>
      <c r="G637" s="244"/>
      <c r="H637" s="247">
        <v>38.697000000000003</v>
      </c>
      <c r="I637" s="248"/>
      <c r="J637" s="244"/>
      <c r="K637" s="244"/>
      <c r="L637" s="249"/>
      <c r="M637" s="250"/>
      <c r="N637" s="251"/>
      <c r="O637" s="251"/>
      <c r="P637" s="251"/>
      <c r="Q637" s="251"/>
      <c r="R637" s="251"/>
      <c r="S637" s="251"/>
      <c r="T637" s="252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53" t="s">
        <v>156</v>
      </c>
      <c r="AU637" s="253" t="s">
        <v>84</v>
      </c>
      <c r="AV637" s="14" t="s">
        <v>84</v>
      </c>
      <c r="AW637" s="14" t="s">
        <v>30</v>
      </c>
      <c r="AX637" s="14" t="s">
        <v>74</v>
      </c>
      <c r="AY637" s="253" t="s">
        <v>146</v>
      </c>
    </row>
    <row r="638" s="15" customFormat="1">
      <c r="A638" s="15"/>
      <c r="B638" s="254"/>
      <c r="C638" s="255"/>
      <c r="D638" s="234" t="s">
        <v>156</v>
      </c>
      <c r="E638" s="256" t="s">
        <v>1</v>
      </c>
      <c r="F638" s="257" t="s">
        <v>160</v>
      </c>
      <c r="G638" s="255"/>
      <c r="H638" s="258">
        <v>38.697000000000003</v>
      </c>
      <c r="I638" s="259"/>
      <c r="J638" s="255"/>
      <c r="K638" s="255"/>
      <c r="L638" s="260"/>
      <c r="M638" s="261"/>
      <c r="N638" s="262"/>
      <c r="O638" s="262"/>
      <c r="P638" s="262"/>
      <c r="Q638" s="262"/>
      <c r="R638" s="262"/>
      <c r="S638" s="262"/>
      <c r="T638" s="263"/>
      <c r="U638" s="15"/>
      <c r="V638" s="15"/>
      <c r="W638" s="15"/>
      <c r="X638" s="15"/>
      <c r="Y638" s="15"/>
      <c r="Z638" s="15"/>
      <c r="AA638" s="15"/>
      <c r="AB638" s="15"/>
      <c r="AC638" s="15"/>
      <c r="AD638" s="15"/>
      <c r="AE638" s="15"/>
      <c r="AT638" s="264" t="s">
        <v>156</v>
      </c>
      <c r="AU638" s="264" t="s">
        <v>84</v>
      </c>
      <c r="AV638" s="15" t="s">
        <v>152</v>
      </c>
      <c r="AW638" s="15" t="s">
        <v>30</v>
      </c>
      <c r="AX638" s="15" t="s">
        <v>82</v>
      </c>
      <c r="AY638" s="264" t="s">
        <v>146</v>
      </c>
    </row>
    <row r="639" s="12" customFormat="1" ht="22.8" customHeight="1">
      <c r="A639" s="12"/>
      <c r="B639" s="203"/>
      <c r="C639" s="204"/>
      <c r="D639" s="205" t="s">
        <v>73</v>
      </c>
      <c r="E639" s="217" t="s">
        <v>818</v>
      </c>
      <c r="F639" s="217" t="s">
        <v>819</v>
      </c>
      <c r="G639" s="204"/>
      <c r="H639" s="204"/>
      <c r="I639" s="207"/>
      <c r="J639" s="218">
        <f>BK639</f>
        <v>0</v>
      </c>
      <c r="K639" s="204"/>
      <c r="L639" s="209"/>
      <c r="M639" s="210"/>
      <c r="N639" s="211"/>
      <c r="O639" s="211"/>
      <c r="P639" s="212">
        <f>SUM(P640:P673)</f>
        <v>0</v>
      </c>
      <c r="Q639" s="211"/>
      <c r="R639" s="212">
        <f>SUM(R640:R673)</f>
        <v>0</v>
      </c>
      <c r="S639" s="211"/>
      <c r="T639" s="213">
        <f>SUM(T640:T673)</f>
        <v>0</v>
      </c>
      <c r="U639" s="12"/>
      <c r="V639" s="12"/>
      <c r="W639" s="12"/>
      <c r="X639" s="12"/>
      <c r="Y639" s="12"/>
      <c r="Z639" s="12"/>
      <c r="AA639" s="12"/>
      <c r="AB639" s="12"/>
      <c r="AC639" s="12"/>
      <c r="AD639" s="12"/>
      <c r="AE639" s="12"/>
      <c r="AR639" s="214" t="s">
        <v>84</v>
      </c>
      <c r="AT639" s="215" t="s">
        <v>73</v>
      </c>
      <c r="AU639" s="215" t="s">
        <v>82</v>
      </c>
      <c r="AY639" s="214" t="s">
        <v>146</v>
      </c>
      <c r="BK639" s="216">
        <f>SUM(BK640:BK673)</f>
        <v>0</v>
      </c>
    </row>
    <row r="640" s="2" customFormat="1" ht="24.15" customHeight="1">
      <c r="A640" s="39"/>
      <c r="B640" s="40"/>
      <c r="C640" s="219" t="s">
        <v>506</v>
      </c>
      <c r="D640" s="219" t="s">
        <v>148</v>
      </c>
      <c r="E640" s="220" t="s">
        <v>1377</v>
      </c>
      <c r="F640" s="221" t="s">
        <v>1378</v>
      </c>
      <c r="G640" s="222" t="s">
        <v>218</v>
      </c>
      <c r="H640" s="223">
        <v>64.224000000000004</v>
      </c>
      <c r="I640" s="224"/>
      <c r="J640" s="225">
        <f>ROUND(I640*H640,2)</f>
        <v>0</v>
      </c>
      <c r="K640" s="221" t="s">
        <v>33</v>
      </c>
      <c r="L640" s="45"/>
      <c r="M640" s="226" t="s">
        <v>1</v>
      </c>
      <c r="N640" s="227" t="s">
        <v>39</v>
      </c>
      <c r="O640" s="92"/>
      <c r="P640" s="228">
        <f>O640*H640</f>
        <v>0</v>
      </c>
      <c r="Q640" s="228">
        <v>0</v>
      </c>
      <c r="R640" s="228">
        <f>Q640*H640</f>
        <v>0</v>
      </c>
      <c r="S640" s="228">
        <v>0</v>
      </c>
      <c r="T640" s="229">
        <f>S640*H640</f>
        <v>0</v>
      </c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R640" s="230" t="s">
        <v>190</v>
      </c>
      <c r="AT640" s="230" t="s">
        <v>148</v>
      </c>
      <c r="AU640" s="230" t="s">
        <v>84</v>
      </c>
      <c r="AY640" s="18" t="s">
        <v>146</v>
      </c>
      <c r="BE640" s="231">
        <f>IF(N640="základní",J640,0)</f>
        <v>0</v>
      </c>
      <c r="BF640" s="231">
        <f>IF(N640="snížená",J640,0)</f>
        <v>0</v>
      </c>
      <c r="BG640" s="231">
        <f>IF(N640="zákl. přenesená",J640,0)</f>
        <v>0</v>
      </c>
      <c r="BH640" s="231">
        <f>IF(N640="sníž. přenesená",J640,0)</f>
        <v>0</v>
      </c>
      <c r="BI640" s="231">
        <f>IF(N640="nulová",J640,0)</f>
        <v>0</v>
      </c>
      <c r="BJ640" s="18" t="s">
        <v>82</v>
      </c>
      <c r="BK640" s="231">
        <f>ROUND(I640*H640,2)</f>
        <v>0</v>
      </c>
      <c r="BL640" s="18" t="s">
        <v>190</v>
      </c>
      <c r="BM640" s="230" t="s">
        <v>514</v>
      </c>
    </row>
    <row r="641" s="13" customFormat="1">
      <c r="A641" s="13"/>
      <c r="B641" s="232"/>
      <c r="C641" s="233"/>
      <c r="D641" s="234" t="s">
        <v>156</v>
      </c>
      <c r="E641" s="235" t="s">
        <v>1</v>
      </c>
      <c r="F641" s="236" t="s">
        <v>1074</v>
      </c>
      <c r="G641" s="233"/>
      <c r="H641" s="235" t="s">
        <v>1</v>
      </c>
      <c r="I641" s="237"/>
      <c r="J641" s="233"/>
      <c r="K641" s="233"/>
      <c r="L641" s="238"/>
      <c r="M641" s="239"/>
      <c r="N641" s="240"/>
      <c r="O641" s="240"/>
      <c r="P641" s="240"/>
      <c r="Q641" s="240"/>
      <c r="R641" s="240"/>
      <c r="S641" s="240"/>
      <c r="T641" s="241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42" t="s">
        <v>156</v>
      </c>
      <c r="AU641" s="242" t="s">
        <v>84</v>
      </c>
      <c r="AV641" s="13" t="s">
        <v>82</v>
      </c>
      <c r="AW641" s="13" t="s">
        <v>30</v>
      </c>
      <c r="AX641" s="13" t="s">
        <v>74</v>
      </c>
      <c r="AY641" s="242" t="s">
        <v>146</v>
      </c>
    </row>
    <row r="642" s="14" customFormat="1">
      <c r="A642" s="14"/>
      <c r="B642" s="243"/>
      <c r="C642" s="244"/>
      <c r="D642" s="234" t="s">
        <v>156</v>
      </c>
      <c r="E642" s="245" t="s">
        <v>1</v>
      </c>
      <c r="F642" s="246" t="s">
        <v>1075</v>
      </c>
      <c r="G642" s="244"/>
      <c r="H642" s="247">
        <v>14.268000000000001</v>
      </c>
      <c r="I642" s="248"/>
      <c r="J642" s="244"/>
      <c r="K642" s="244"/>
      <c r="L642" s="249"/>
      <c r="M642" s="250"/>
      <c r="N642" s="251"/>
      <c r="O642" s="251"/>
      <c r="P642" s="251"/>
      <c r="Q642" s="251"/>
      <c r="R642" s="251"/>
      <c r="S642" s="251"/>
      <c r="T642" s="252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53" t="s">
        <v>156</v>
      </c>
      <c r="AU642" s="253" t="s">
        <v>84</v>
      </c>
      <c r="AV642" s="14" t="s">
        <v>84</v>
      </c>
      <c r="AW642" s="14" t="s">
        <v>30</v>
      </c>
      <c r="AX642" s="14" t="s">
        <v>74</v>
      </c>
      <c r="AY642" s="253" t="s">
        <v>146</v>
      </c>
    </row>
    <row r="643" s="14" customFormat="1">
      <c r="A643" s="14"/>
      <c r="B643" s="243"/>
      <c r="C643" s="244"/>
      <c r="D643" s="234" t="s">
        <v>156</v>
      </c>
      <c r="E643" s="245" t="s">
        <v>1</v>
      </c>
      <c r="F643" s="246" t="s">
        <v>1076</v>
      </c>
      <c r="G643" s="244"/>
      <c r="H643" s="247">
        <v>6.6799999999999997</v>
      </c>
      <c r="I643" s="248"/>
      <c r="J643" s="244"/>
      <c r="K643" s="244"/>
      <c r="L643" s="249"/>
      <c r="M643" s="250"/>
      <c r="N643" s="251"/>
      <c r="O643" s="251"/>
      <c r="P643" s="251"/>
      <c r="Q643" s="251"/>
      <c r="R643" s="251"/>
      <c r="S643" s="251"/>
      <c r="T643" s="252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53" t="s">
        <v>156</v>
      </c>
      <c r="AU643" s="253" t="s">
        <v>84</v>
      </c>
      <c r="AV643" s="14" t="s">
        <v>84</v>
      </c>
      <c r="AW643" s="14" t="s">
        <v>30</v>
      </c>
      <c r="AX643" s="14" t="s">
        <v>74</v>
      </c>
      <c r="AY643" s="253" t="s">
        <v>146</v>
      </c>
    </row>
    <row r="644" s="14" customFormat="1">
      <c r="A644" s="14"/>
      <c r="B644" s="243"/>
      <c r="C644" s="244"/>
      <c r="D644" s="234" t="s">
        <v>156</v>
      </c>
      <c r="E644" s="245" t="s">
        <v>1</v>
      </c>
      <c r="F644" s="246" t="s">
        <v>1077</v>
      </c>
      <c r="G644" s="244"/>
      <c r="H644" s="247">
        <v>3.294</v>
      </c>
      <c r="I644" s="248"/>
      <c r="J644" s="244"/>
      <c r="K644" s="244"/>
      <c r="L644" s="249"/>
      <c r="M644" s="250"/>
      <c r="N644" s="251"/>
      <c r="O644" s="251"/>
      <c r="P644" s="251"/>
      <c r="Q644" s="251"/>
      <c r="R644" s="251"/>
      <c r="S644" s="251"/>
      <c r="T644" s="252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53" t="s">
        <v>156</v>
      </c>
      <c r="AU644" s="253" t="s">
        <v>84</v>
      </c>
      <c r="AV644" s="14" t="s">
        <v>84</v>
      </c>
      <c r="AW644" s="14" t="s">
        <v>30</v>
      </c>
      <c r="AX644" s="14" t="s">
        <v>74</v>
      </c>
      <c r="AY644" s="253" t="s">
        <v>146</v>
      </c>
    </row>
    <row r="645" s="14" customFormat="1">
      <c r="A645" s="14"/>
      <c r="B645" s="243"/>
      <c r="C645" s="244"/>
      <c r="D645" s="234" t="s">
        <v>156</v>
      </c>
      <c r="E645" s="245" t="s">
        <v>1</v>
      </c>
      <c r="F645" s="246" t="s">
        <v>1078</v>
      </c>
      <c r="G645" s="244"/>
      <c r="H645" s="247">
        <v>3.3140000000000001</v>
      </c>
      <c r="I645" s="248"/>
      <c r="J645" s="244"/>
      <c r="K645" s="244"/>
      <c r="L645" s="249"/>
      <c r="M645" s="250"/>
      <c r="N645" s="251"/>
      <c r="O645" s="251"/>
      <c r="P645" s="251"/>
      <c r="Q645" s="251"/>
      <c r="R645" s="251"/>
      <c r="S645" s="251"/>
      <c r="T645" s="252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53" t="s">
        <v>156</v>
      </c>
      <c r="AU645" s="253" t="s">
        <v>84</v>
      </c>
      <c r="AV645" s="14" t="s">
        <v>84</v>
      </c>
      <c r="AW645" s="14" t="s">
        <v>30</v>
      </c>
      <c r="AX645" s="14" t="s">
        <v>74</v>
      </c>
      <c r="AY645" s="253" t="s">
        <v>146</v>
      </c>
    </row>
    <row r="646" s="13" customFormat="1">
      <c r="A646" s="13"/>
      <c r="B646" s="232"/>
      <c r="C646" s="233"/>
      <c r="D646" s="234" t="s">
        <v>156</v>
      </c>
      <c r="E646" s="235" t="s">
        <v>1</v>
      </c>
      <c r="F646" s="236" t="s">
        <v>1379</v>
      </c>
      <c r="G646" s="233"/>
      <c r="H646" s="235" t="s">
        <v>1</v>
      </c>
      <c r="I646" s="237"/>
      <c r="J646" s="233"/>
      <c r="K646" s="233"/>
      <c r="L646" s="238"/>
      <c r="M646" s="239"/>
      <c r="N646" s="240"/>
      <c r="O646" s="240"/>
      <c r="P646" s="240"/>
      <c r="Q646" s="240"/>
      <c r="R646" s="240"/>
      <c r="S646" s="240"/>
      <c r="T646" s="241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42" t="s">
        <v>156</v>
      </c>
      <c r="AU646" s="242" t="s">
        <v>84</v>
      </c>
      <c r="AV646" s="13" t="s">
        <v>82</v>
      </c>
      <c r="AW646" s="13" t="s">
        <v>30</v>
      </c>
      <c r="AX646" s="13" t="s">
        <v>74</v>
      </c>
      <c r="AY646" s="242" t="s">
        <v>146</v>
      </c>
    </row>
    <row r="647" s="14" customFormat="1">
      <c r="A647" s="14"/>
      <c r="B647" s="243"/>
      <c r="C647" s="244"/>
      <c r="D647" s="234" t="s">
        <v>156</v>
      </c>
      <c r="E647" s="245" t="s">
        <v>1</v>
      </c>
      <c r="F647" s="246" t="s">
        <v>1080</v>
      </c>
      <c r="G647" s="244"/>
      <c r="H647" s="247">
        <v>2.2429999999999999</v>
      </c>
      <c r="I647" s="248"/>
      <c r="J647" s="244"/>
      <c r="K647" s="244"/>
      <c r="L647" s="249"/>
      <c r="M647" s="250"/>
      <c r="N647" s="251"/>
      <c r="O647" s="251"/>
      <c r="P647" s="251"/>
      <c r="Q647" s="251"/>
      <c r="R647" s="251"/>
      <c r="S647" s="251"/>
      <c r="T647" s="252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53" t="s">
        <v>156</v>
      </c>
      <c r="AU647" s="253" t="s">
        <v>84</v>
      </c>
      <c r="AV647" s="14" t="s">
        <v>84</v>
      </c>
      <c r="AW647" s="14" t="s">
        <v>30</v>
      </c>
      <c r="AX647" s="14" t="s">
        <v>74</v>
      </c>
      <c r="AY647" s="253" t="s">
        <v>146</v>
      </c>
    </row>
    <row r="648" s="13" customFormat="1">
      <c r="A648" s="13"/>
      <c r="B648" s="232"/>
      <c r="C648" s="233"/>
      <c r="D648" s="234" t="s">
        <v>156</v>
      </c>
      <c r="E648" s="235" t="s">
        <v>1</v>
      </c>
      <c r="F648" s="236" t="s">
        <v>1081</v>
      </c>
      <c r="G648" s="233"/>
      <c r="H648" s="235" t="s">
        <v>1</v>
      </c>
      <c r="I648" s="237"/>
      <c r="J648" s="233"/>
      <c r="K648" s="233"/>
      <c r="L648" s="238"/>
      <c r="M648" s="239"/>
      <c r="N648" s="240"/>
      <c r="O648" s="240"/>
      <c r="P648" s="240"/>
      <c r="Q648" s="240"/>
      <c r="R648" s="240"/>
      <c r="S648" s="240"/>
      <c r="T648" s="241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42" t="s">
        <v>156</v>
      </c>
      <c r="AU648" s="242" t="s">
        <v>84</v>
      </c>
      <c r="AV648" s="13" t="s">
        <v>82</v>
      </c>
      <c r="AW648" s="13" t="s">
        <v>30</v>
      </c>
      <c r="AX648" s="13" t="s">
        <v>74</v>
      </c>
      <c r="AY648" s="242" t="s">
        <v>146</v>
      </c>
    </row>
    <row r="649" s="14" customFormat="1">
      <c r="A649" s="14"/>
      <c r="B649" s="243"/>
      <c r="C649" s="244"/>
      <c r="D649" s="234" t="s">
        <v>156</v>
      </c>
      <c r="E649" s="245" t="s">
        <v>1</v>
      </c>
      <c r="F649" s="246" t="s">
        <v>1082</v>
      </c>
      <c r="G649" s="244"/>
      <c r="H649" s="247">
        <v>2.5209999999999999</v>
      </c>
      <c r="I649" s="248"/>
      <c r="J649" s="244"/>
      <c r="K649" s="244"/>
      <c r="L649" s="249"/>
      <c r="M649" s="250"/>
      <c r="N649" s="251"/>
      <c r="O649" s="251"/>
      <c r="P649" s="251"/>
      <c r="Q649" s="251"/>
      <c r="R649" s="251"/>
      <c r="S649" s="251"/>
      <c r="T649" s="252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53" t="s">
        <v>156</v>
      </c>
      <c r="AU649" s="253" t="s">
        <v>84</v>
      </c>
      <c r="AV649" s="14" t="s">
        <v>84</v>
      </c>
      <c r="AW649" s="14" t="s">
        <v>30</v>
      </c>
      <c r="AX649" s="14" t="s">
        <v>74</v>
      </c>
      <c r="AY649" s="253" t="s">
        <v>146</v>
      </c>
    </row>
    <row r="650" s="14" customFormat="1">
      <c r="A650" s="14"/>
      <c r="B650" s="243"/>
      <c r="C650" s="244"/>
      <c r="D650" s="234" t="s">
        <v>156</v>
      </c>
      <c r="E650" s="245" t="s">
        <v>1</v>
      </c>
      <c r="F650" s="246" t="s">
        <v>1083</v>
      </c>
      <c r="G650" s="244"/>
      <c r="H650" s="247">
        <v>2.2970000000000002</v>
      </c>
      <c r="I650" s="248"/>
      <c r="J650" s="244"/>
      <c r="K650" s="244"/>
      <c r="L650" s="249"/>
      <c r="M650" s="250"/>
      <c r="N650" s="251"/>
      <c r="O650" s="251"/>
      <c r="P650" s="251"/>
      <c r="Q650" s="251"/>
      <c r="R650" s="251"/>
      <c r="S650" s="251"/>
      <c r="T650" s="252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53" t="s">
        <v>156</v>
      </c>
      <c r="AU650" s="253" t="s">
        <v>84</v>
      </c>
      <c r="AV650" s="14" t="s">
        <v>84</v>
      </c>
      <c r="AW650" s="14" t="s">
        <v>30</v>
      </c>
      <c r="AX650" s="14" t="s">
        <v>74</v>
      </c>
      <c r="AY650" s="253" t="s">
        <v>146</v>
      </c>
    </row>
    <row r="651" s="14" customFormat="1">
      <c r="A651" s="14"/>
      <c r="B651" s="243"/>
      <c r="C651" s="244"/>
      <c r="D651" s="234" t="s">
        <v>156</v>
      </c>
      <c r="E651" s="245" t="s">
        <v>1</v>
      </c>
      <c r="F651" s="246" t="s">
        <v>1084</v>
      </c>
      <c r="G651" s="244"/>
      <c r="H651" s="247">
        <v>2.367</v>
      </c>
      <c r="I651" s="248"/>
      <c r="J651" s="244"/>
      <c r="K651" s="244"/>
      <c r="L651" s="249"/>
      <c r="M651" s="250"/>
      <c r="N651" s="251"/>
      <c r="O651" s="251"/>
      <c r="P651" s="251"/>
      <c r="Q651" s="251"/>
      <c r="R651" s="251"/>
      <c r="S651" s="251"/>
      <c r="T651" s="252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53" t="s">
        <v>156</v>
      </c>
      <c r="AU651" s="253" t="s">
        <v>84</v>
      </c>
      <c r="AV651" s="14" t="s">
        <v>84</v>
      </c>
      <c r="AW651" s="14" t="s">
        <v>30</v>
      </c>
      <c r="AX651" s="14" t="s">
        <v>74</v>
      </c>
      <c r="AY651" s="253" t="s">
        <v>146</v>
      </c>
    </row>
    <row r="652" s="14" customFormat="1">
      <c r="A652" s="14"/>
      <c r="B652" s="243"/>
      <c r="C652" s="244"/>
      <c r="D652" s="234" t="s">
        <v>156</v>
      </c>
      <c r="E652" s="245" t="s">
        <v>1</v>
      </c>
      <c r="F652" s="246" t="s">
        <v>1085</v>
      </c>
      <c r="G652" s="244"/>
      <c r="H652" s="247">
        <v>2.4430000000000001</v>
      </c>
      <c r="I652" s="248"/>
      <c r="J652" s="244"/>
      <c r="K652" s="244"/>
      <c r="L652" s="249"/>
      <c r="M652" s="250"/>
      <c r="N652" s="251"/>
      <c r="O652" s="251"/>
      <c r="P652" s="251"/>
      <c r="Q652" s="251"/>
      <c r="R652" s="251"/>
      <c r="S652" s="251"/>
      <c r="T652" s="252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53" t="s">
        <v>156</v>
      </c>
      <c r="AU652" s="253" t="s">
        <v>84</v>
      </c>
      <c r="AV652" s="14" t="s">
        <v>84</v>
      </c>
      <c r="AW652" s="14" t="s">
        <v>30</v>
      </c>
      <c r="AX652" s="14" t="s">
        <v>74</v>
      </c>
      <c r="AY652" s="253" t="s">
        <v>146</v>
      </c>
    </row>
    <row r="653" s="14" customFormat="1">
      <c r="A653" s="14"/>
      <c r="B653" s="243"/>
      <c r="C653" s="244"/>
      <c r="D653" s="234" t="s">
        <v>156</v>
      </c>
      <c r="E653" s="245" t="s">
        <v>1</v>
      </c>
      <c r="F653" s="246" t="s">
        <v>1086</v>
      </c>
      <c r="G653" s="244"/>
      <c r="H653" s="247">
        <v>2.52</v>
      </c>
      <c r="I653" s="248"/>
      <c r="J653" s="244"/>
      <c r="K653" s="244"/>
      <c r="L653" s="249"/>
      <c r="M653" s="250"/>
      <c r="N653" s="251"/>
      <c r="O653" s="251"/>
      <c r="P653" s="251"/>
      <c r="Q653" s="251"/>
      <c r="R653" s="251"/>
      <c r="S653" s="251"/>
      <c r="T653" s="252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53" t="s">
        <v>156</v>
      </c>
      <c r="AU653" s="253" t="s">
        <v>84</v>
      </c>
      <c r="AV653" s="14" t="s">
        <v>84</v>
      </c>
      <c r="AW653" s="14" t="s">
        <v>30</v>
      </c>
      <c r="AX653" s="14" t="s">
        <v>74</v>
      </c>
      <c r="AY653" s="253" t="s">
        <v>146</v>
      </c>
    </row>
    <row r="654" s="13" customFormat="1">
      <c r="A654" s="13"/>
      <c r="B654" s="232"/>
      <c r="C654" s="233"/>
      <c r="D654" s="234" t="s">
        <v>156</v>
      </c>
      <c r="E654" s="235" t="s">
        <v>1</v>
      </c>
      <c r="F654" s="236" t="s">
        <v>1120</v>
      </c>
      <c r="G654" s="233"/>
      <c r="H654" s="235" t="s">
        <v>1</v>
      </c>
      <c r="I654" s="237"/>
      <c r="J654" s="233"/>
      <c r="K654" s="233"/>
      <c r="L654" s="238"/>
      <c r="M654" s="239"/>
      <c r="N654" s="240"/>
      <c r="O654" s="240"/>
      <c r="P654" s="240"/>
      <c r="Q654" s="240"/>
      <c r="R654" s="240"/>
      <c r="S654" s="240"/>
      <c r="T654" s="241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42" t="s">
        <v>156</v>
      </c>
      <c r="AU654" s="242" t="s">
        <v>84</v>
      </c>
      <c r="AV654" s="13" t="s">
        <v>82</v>
      </c>
      <c r="AW654" s="13" t="s">
        <v>30</v>
      </c>
      <c r="AX654" s="13" t="s">
        <v>74</v>
      </c>
      <c r="AY654" s="242" t="s">
        <v>146</v>
      </c>
    </row>
    <row r="655" s="14" customFormat="1">
      <c r="A655" s="14"/>
      <c r="B655" s="243"/>
      <c r="C655" s="244"/>
      <c r="D655" s="234" t="s">
        <v>156</v>
      </c>
      <c r="E655" s="245" t="s">
        <v>1</v>
      </c>
      <c r="F655" s="246" t="s">
        <v>1380</v>
      </c>
      <c r="G655" s="244"/>
      <c r="H655" s="247">
        <v>3.6499999999999999</v>
      </c>
      <c r="I655" s="248"/>
      <c r="J655" s="244"/>
      <c r="K655" s="244"/>
      <c r="L655" s="249"/>
      <c r="M655" s="250"/>
      <c r="N655" s="251"/>
      <c r="O655" s="251"/>
      <c r="P655" s="251"/>
      <c r="Q655" s="251"/>
      <c r="R655" s="251"/>
      <c r="S655" s="251"/>
      <c r="T655" s="252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53" t="s">
        <v>156</v>
      </c>
      <c r="AU655" s="253" t="s">
        <v>84</v>
      </c>
      <c r="AV655" s="14" t="s">
        <v>84</v>
      </c>
      <c r="AW655" s="14" t="s">
        <v>30</v>
      </c>
      <c r="AX655" s="14" t="s">
        <v>74</v>
      </c>
      <c r="AY655" s="253" t="s">
        <v>146</v>
      </c>
    </row>
    <row r="656" s="14" customFormat="1">
      <c r="A656" s="14"/>
      <c r="B656" s="243"/>
      <c r="C656" s="244"/>
      <c r="D656" s="234" t="s">
        <v>156</v>
      </c>
      <c r="E656" s="245" t="s">
        <v>1</v>
      </c>
      <c r="F656" s="246" t="s">
        <v>1381</v>
      </c>
      <c r="G656" s="244"/>
      <c r="H656" s="247">
        <v>9.4909999999999997</v>
      </c>
      <c r="I656" s="248"/>
      <c r="J656" s="244"/>
      <c r="K656" s="244"/>
      <c r="L656" s="249"/>
      <c r="M656" s="250"/>
      <c r="N656" s="251"/>
      <c r="O656" s="251"/>
      <c r="P656" s="251"/>
      <c r="Q656" s="251"/>
      <c r="R656" s="251"/>
      <c r="S656" s="251"/>
      <c r="T656" s="252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53" t="s">
        <v>156</v>
      </c>
      <c r="AU656" s="253" t="s">
        <v>84</v>
      </c>
      <c r="AV656" s="14" t="s">
        <v>84</v>
      </c>
      <c r="AW656" s="14" t="s">
        <v>30</v>
      </c>
      <c r="AX656" s="14" t="s">
        <v>74</v>
      </c>
      <c r="AY656" s="253" t="s">
        <v>146</v>
      </c>
    </row>
    <row r="657" s="14" customFormat="1">
      <c r="A657" s="14"/>
      <c r="B657" s="243"/>
      <c r="C657" s="244"/>
      <c r="D657" s="234" t="s">
        <v>156</v>
      </c>
      <c r="E657" s="245" t="s">
        <v>1</v>
      </c>
      <c r="F657" s="246" t="s">
        <v>1382</v>
      </c>
      <c r="G657" s="244"/>
      <c r="H657" s="247">
        <v>3.4700000000000002</v>
      </c>
      <c r="I657" s="248"/>
      <c r="J657" s="244"/>
      <c r="K657" s="244"/>
      <c r="L657" s="249"/>
      <c r="M657" s="250"/>
      <c r="N657" s="251"/>
      <c r="O657" s="251"/>
      <c r="P657" s="251"/>
      <c r="Q657" s="251"/>
      <c r="R657" s="251"/>
      <c r="S657" s="251"/>
      <c r="T657" s="252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53" t="s">
        <v>156</v>
      </c>
      <c r="AU657" s="253" t="s">
        <v>84</v>
      </c>
      <c r="AV657" s="14" t="s">
        <v>84</v>
      </c>
      <c r="AW657" s="14" t="s">
        <v>30</v>
      </c>
      <c r="AX657" s="14" t="s">
        <v>74</v>
      </c>
      <c r="AY657" s="253" t="s">
        <v>146</v>
      </c>
    </row>
    <row r="658" s="14" customFormat="1">
      <c r="A658" s="14"/>
      <c r="B658" s="243"/>
      <c r="C658" s="244"/>
      <c r="D658" s="234" t="s">
        <v>156</v>
      </c>
      <c r="E658" s="245" t="s">
        <v>1</v>
      </c>
      <c r="F658" s="246" t="s">
        <v>1383</v>
      </c>
      <c r="G658" s="244"/>
      <c r="H658" s="247">
        <v>5.6660000000000004</v>
      </c>
      <c r="I658" s="248"/>
      <c r="J658" s="244"/>
      <c r="K658" s="244"/>
      <c r="L658" s="249"/>
      <c r="M658" s="250"/>
      <c r="N658" s="251"/>
      <c r="O658" s="251"/>
      <c r="P658" s="251"/>
      <c r="Q658" s="251"/>
      <c r="R658" s="251"/>
      <c r="S658" s="251"/>
      <c r="T658" s="252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53" t="s">
        <v>156</v>
      </c>
      <c r="AU658" s="253" t="s">
        <v>84</v>
      </c>
      <c r="AV658" s="14" t="s">
        <v>84</v>
      </c>
      <c r="AW658" s="14" t="s">
        <v>30</v>
      </c>
      <c r="AX658" s="14" t="s">
        <v>74</v>
      </c>
      <c r="AY658" s="253" t="s">
        <v>146</v>
      </c>
    </row>
    <row r="659" s="15" customFormat="1">
      <c r="A659" s="15"/>
      <c r="B659" s="254"/>
      <c r="C659" s="255"/>
      <c r="D659" s="234" t="s">
        <v>156</v>
      </c>
      <c r="E659" s="256" t="s">
        <v>1</v>
      </c>
      <c r="F659" s="257" t="s">
        <v>160</v>
      </c>
      <c r="G659" s="255"/>
      <c r="H659" s="258">
        <v>64.22399999999999</v>
      </c>
      <c r="I659" s="259"/>
      <c r="J659" s="255"/>
      <c r="K659" s="255"/>
      <c r="L659" s="260"/>
      <c r="M659" s="261"/>
      <c r="N659" s="262"/>
      <c r="O659" s="262"/>
      <c r="P659" s="262"/>
      <c r="Q659" s="262"/>
      <c r="R659" s="262"/>
      <c r="S659" s="262"/>
      <c r="T659" s="263"/>
      <c r="U659" s="15"/>
      <c r="V659" s="15"/>
      <c r="W659" s="15"/>
      <c r="X659" s="15"/>
      <c r="Y659" s="15"/>
      <c r="Z659" s="15"/>
      <c r="AA659" s="15"/>
      <c r="AB659" s="15"/>
      <c r="AC659" s="15"/>
      <c r="AD659" s="15"/>
      <c r="AE659" s="15"/>
      <c r="AT659" s="264" t="s">
        <v>156</v>
      </c>
      <c r="AU659" s="264" t="s">
        <v>84</v>
      </c>
      <c r="AV659" s="15" t="s">
        <v>152</v>
      </c>
      <c r="AW659" s="15" t="s">
        <v>30</v>
      </c>
      <c r="AX659" s="15" t="s">
        <v>82</v>
      </c>
      <c r="AY659" s="264" t="s">
        <v>146</v>
      </c>
    </row>
    <row r="660" s="2" customFormat="1" ht="24.15" customHeight="1">
      <c r="A660" s="39"/>
      <c r="B660" s="40"/>
      <c r="C660" s="219" t="s">
        <v>340</v>
      </c>
      <c r="D660" s="219" t="s">
        <v>148</v>
      </c>
      <c r="E660" s="220" t="s">
        <v>1384</v>
      </c>
      <c r="F660" s="221" t="s">
        <v>1385</v>
      </c>
      <c r="G660" s="222" t="s">
        <v>218</v>
      </c>
      <c r="H660" s="223">
        <v>138.48500000000001</v>
      </c>
      <c r="I660" s="224"/>
      <c r="J660" s="225">
        <f>ROUND(I660*H660,2)</f>
        <v>0</v>
      </c>
      <c r="K660" s="221" t="s">
        <v>33</v>
      </c>
      <c r="L660" s="45"/>
      <c r="M660" s="226" t="s">
        <v>1</v>
      </c>
      <c r="N660" s="227" t="s">
        <v>39</v>
      </c>
      <c r="O660" s="92"/>
      <c r="P660" s="228">
        <f>O660*H660</f>
        <v>0</v>
      </c>
      <c r="Q660" s="228">
        <v>0</v>
      </c>
      <c r="R660" s="228">
        <f>Q660*H660</f>
        <v>0</v>
      </c>
      <c r="S660" s="228">
        <v>0</v>
      </c>
      <c r="T660" s="229">
        <f>S660*H660</f>
        <v>0</v>
      </c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R660" s="230" t="s">
        <v>190</v>
      </c>
      <c r="AT660" s="230" t="s">
        <v>148</v>
      </c>
      <c r="AU660" s="230" t="s">
        <v>84</v>
      </c>
      <c r="AY660" s="18" t="s">
        <v>146</v>
      </c>
      <c r="BE660" s="231">
        <f>IF(N660="základní",J660,0)</f>
        <v>0</v>
      </c>
      <c r="BF660" s="231">
        <f>IF(N660="snížená",J660,0)</f>
        <v>0</v>
      </c>
      <c r="BG660" s="231">
        <f>IF(N660="zákl. přenesená",J660,0)</f>
        <v>0</v>
      </c>
      <c r="BH660" s="231">
        <f>IF(N660="sníž. přenesená",J660,0)</f>
        <v>0</v>
      </c>
      <c r="BI660" s="231">
        <f>IF(N660="nulová",J660,0)</f>
        <v>0</v>
      </c>
      <c r="BJ660" s="18" t="s">
        <v>82</v>
      </c>
      <c r="BK660" s="231">
        <f>ROUND(I660*H660,2)</f>
        <v>0</v>
      </c>
      <c r="BL660" s="18" t="s">
        <v>190</v>
      </c>
      <c r="BM660" s="230" t="s">
        <v>522</v>
      </c>
    </row>
    <row r="661" s="13" customFormat="1">
      <c r="A661" s="13"/>
      <c r="B661" s="232"/>
      <c r="C661" s="233"/>
      <c r="D661" s="234" t="s">
        <v>156</v>
      </c>
      <c r="E661" s="235" t="s">
        <v>1</v>
      </c>
      <c r="F661" s="236" t="s">
        <v>1067</v>
      </c>
      <c r="G661" s="233"/>
      <c r="H661" s="235" t="s">
        <v>1</v>
      </c>
      <c r="I661" s="237"/>
      <c r="J661" s="233"/>
      <c r="K661" s="233"/>
      <c r="L661" s="238"/>
      <c r="M661" s="239"/>
      <c r="N661" s="240"/>
      <c r="O661" s="240"/>
      <c r="P661" s="240"/>
      <c r="Q661" s="240"/>
      <c r="R661" s="240"/>
      <c r="S661" s="240"/>
      <c r="T661" s="241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42" t="s">
        <v>156</v>
      </c>
      <c r="AU661" s="242" t="s">
        <v>84</v>
      </c>
      <c r="AV661" s="13" t="s">
        <v>82</v>
      </c>
      <c r="AW661" s="13" t="s">
        <v>30</v>
      </c>
      <c r="AX661" s="13" t="s">
        <v>74</v>
      </c>
      <c r="AY661" s="242" t="s">
        <v>146</v>
      </c>
    </row>
    <row r="662" s="13" customFormat="1">
      <c r="A662" s="13"/>
      <c r="B662" s="232"/>
      <c r="C662" s="233"/>
      <c r="D662" s="234" t="s">
        <v>156</v>
      </c>
      <c r="E662" s="235" t="s">
        <v>1</v>
      </c>
      <c r="F662" s="236" t="s">
        <v>1068</v>
      </c>
      <c r="G662" s="233"/>
      <c r="H662" s="235" t="s">
        <v>1</v>
      </c>
      <c r="I662" s="237"/>
      <c r="J662" s="233"/>
      <c r="K662" s="233"/>
      <c r="L662" s="238"/>
      <c r="M662" s="239"/>
      <c r="N662" s="240"/>
      <c r="O662" s="240"/>
      <c r="P662" s="240"/>
      <c r="Q662" s="240"/>
      <c r="R662" s="240"/>
      <c r="S662" s="240"/>
      <c r="T662" s="241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42" t="s">
        <v>156</v>
      </c>
      <c r="AU662" s="242" t="s">
        <v>84</v>
      </c>
      <c r="AV662" s="13" t="s">
        <v>82</v>
      </c>
      <c r="AW662" s="13" t="s">
        <v>30</v>
      </c>
      <c r="AX662" s="13" t="s">
        <v>74</v>
      </c>
      <c r="AY662" s="242" t="s">
        <v>146</v>
      </c>
    </row>
    <row r="663" s="13" customFormat="1">
      <c r="A663" s="13"/>
      <c r="B663" s="232"/>
      <c r="C663" s="233"/>
      <c r="D663" s="234" t="s">
        <v>156</v>
      </c>
      <c r="E663" s="235" t="s">
        <v>1</v>
      </c>
      <c r="F663" s="236" t="s">
        <v>1386</v>
      </c>
      <c r="G663" s="233"/>
      <c r="H663" s="235" t="s">
        <v>1</v>
      </c>
      <c r="I663" s="237"/>
      <c r="J663" s="233"/>
      <c r="K663" s="233"/>
      <c r="L663" s="238"/>
      <c r="M663" s="239"/>
      <c r="N663" s="240"/>
      <c r="O663" s="240"/>
      <c r="P663" s="240"/>
      <c r="Q663" s="240"/>
      <c r="R663" s="240"/>
      <c r="S663" s="240"/>
      <c r="T663" s="241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42" t="s">
        <v>156</v>
      </c>
      <c r="AU663" s="242" t="s">
        <v>84</v>
      </c>
      <c r="AV663" s="13" t="s">
        <v>82</v>
      </c>
      <c r="AW663" s="13" t="s">
        <v>30</v>
      </c>
      <c r="AX663" s="13" t="s">
        <v>74</v>
      </c>
      <c r="AY663" s="242" t="s">
        <v>146</v>
      </c>
    </row>
    <row r="664" s="14" customFormat="1">
      <c r="A664" s="14"/>
      <c r="B664" s="243"/>
      <c r="C664" s="244"/>
      <c r="D664" s="234" t="s">
        <v>156</v>
      </c>
      <c r="E664" s="245" t="s">
        <v>1</v>
      </c>
      <c r="F664" s="246" t="s">
        <v>1387</v>
      </c>
      <c r="G664" s="244"/>
      <c r="H664" s="247">
        <v>23.489999999999998</v>
      </c>
      <c r="I664" s="248"/>
      <c r="J664" s="244"/>
      <c r="K664" s="244"/>
      <c r="L664" s="249"/>
      <c r="M664" s="250"/>
      <c r="N664" s="251"/>
      <c r="O664" s="251"/>
      <c r="P664" s="251"/>
      <c r="Q664" s="251"/>
      <c r="R664" s="251"/>
      <c r="S664" s="251"/>
      <c r="T664" s="252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53" t="s">
        <v>156</v>
      </c>
      <c r="AU664" s="253" t="s">
        <v>84</v>
      </c>
      <c r="AV664" s="14" t="s">
        <v>84</v>
      </c>
      <c r="AW664" s="14" t="s">
        <v>30</v>
      </c>
      <c r="AX664" s="14" t="s">
        <v>74</v>
      </c>
      <c r="AY664" s="253" t="s">
        <v>146</v>
      </c>
    </row>
    <row r="665" s="14" customFormat="1">
      <c r="A665" s="14"/>
      <c r="B665" s="243"/>
      <c r="C665" s="244"/>
      <c r="D665" s="234" t="s">
        <v>156</v>
      </c>
      <c r="E665" s="245" t="s">
        <v>1</v>
      </c>
      <c r="F665" s="246" t="s">
        <v>1388</v>
      </c>
      <c r="G665" s="244"/>
      <c r="H665" s="247">
        <v>18.332999999999998</v>
      </c>
      <c r="I665" s="248"/>
      <c r="J665" s="244"/>
      <c r="K665" s="244"/>
      <c r="L665" s="249"/>
      <c r="M665" s="250"/>
      <c r="N665" s="251"/>
      <c r="O665" s="251"/>
      <c r="P665" s="251"/>
      <c r="Q665" s="251"/>
      <c r="R665" s="251"/>
      <c r="S665" s="251"/>
      <c r="T665" s="252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53" t="s">
        <v>156</v>
      </c>
      <c r="AU665" s="253" t="s">
        <v>84</v>
      </c>
      <c r="AV665" s="14" t="s">
        <v>84</v>
      </c>
      <c r="AW665" s="14" t="s">
        <v>30</v>
      </c>
      <c r="AX665" s="14" t="s">
        <v>74</v>
      </c>
      <c r="AY665" s="253" t="s">
        <v>146</v>
      </c>
    </row>
    <row r="666" s="16" customFormat="1">
      <c r="A666" s="16"/>
      <c r="B666" s="280"/>
      <c r="C666" s="281"/>
      <c r="D666" s="234" t="s">
        <v>156</v>
      </c>
      <c r="E666" s="282" t="s">
        <v>1</v>
      </c>
      <c r="F666" s="283" t="s">
        <v>706</v>
      </c>
      <c r="G666" s="281"/>
      <c r="H666" s="284">
        <v>41.822999999999993</v>
      </c>
      <c r="I666" s="285"/>
      <c r="J666" s="281"/>
      <c r="K666" s="281"/>
      <c r="L666" s="286"/>
      <c r="M666" s="287"/>
      <c r="N666" s="288"/>
      <c r="O666" s="288"/>
      <c r="P666" s="288"/>
      <c r="Q666" s="288"/>
      <c r="R666" s="288"/>
      <c r="S666" s="288"/>
      <c r="T666" s="289"/>
      <c r="U666" s="16"/>
      <c r="V666" s="16"/>
      <c r="W666" s="16"/>
      <c r="X666" s="16"/>
      <c r="Y666" s="16"/>
      <c r="Z666" s="16"/>
      <c r="AA666" s="16"/>
      <c r="AB666" s="16"/>
      <c r="AC666" s="16"/>
      <c r="AD666" s="16"/>
      <c r="AE666" s="16"/>
      <c r="AT666" s="290" t="s">
        <v>156</v>
      </c>
      <c r="AU666" s="290" t="s">
        <v>84</v>
      </c>
      <c r="AV666" s="16" t="s">
        <v>161</v>
      </c>
      <c r="AW666" s="16" t="s">
        <v>30</v>
      </c>
      <c r="AX666" s="16" t="s">
        <v>74</v>
      </c>
      <c r="AY666" s="290" t="s">
        <v>146</v>
      </c>
    </row>
    <row r="667" s="14" customFormat="1">
      <c r="A667" s="14"/>
      <c r="B667" s="243"/>
      <c r="C667" s="244"/>
      <c r="D667" s="234" t="s">
        <v>156</v>
      </c>
      <c r="E667" s="245" t="s">
        <v>1</v>
      </c>
      <c r="F667" s="246" t="s">
        <v>1389</v>
      </c>
      <c r="G667" s="244"/>
      <c r="H667" s="247">
        <v>9.1099999999999994</v>
      </c>
      <c r="I667" s="248"/>
      <c r="J667" s="244"/>
      <c r="K667" s="244"/>
      <c r="L667" s="249"/>
      <c r="M667" s="250"/>
      <c r="N667" s="251"/>
      <c r="O667" s="251"/>
      <c r="P667" s="251"/>
      <c r="Q667" s="251"/>
      <c r="R667" s="251"/>
      <c r="S667" s="251"/>
      <c r="T667" s="252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53" t="s">
        <v>156</v>
      </c>
      <c r="AU667" s="253" t="s">
        <v>84</v>
      </c>
      <c r="AV667" s="14" t="s">
        <v>84</v>
      </c>
      <c r="AW667" s="14" t="s">
        <v>30</v>
      </c>
      <c r="AX667" s="14" t="s">
        <v>74</v>
      </c>
      <c r="AY667" s="253" t="s">
        <v>146</v>
      </c>
    </row>
    <row r="668" s="14" customFormat="1">
      <c r="A668" s="14"/>
      <c r="B668" s="243"/>
      <c r="C668" s="244"/>
      <c r="D668" s="234" t="s">
        <v>156</v>
      </c>
      <c r="E668" s="245" t="s">
        <v>1</v>
      </c>
      <c r="F668" s="246" t="s">
        <v>1390</v>
      </c>
      <c r="G668" s="244"/>
      <c r="H668" s="247">
        <v>28.594999999999999</v>
      </c>
      <c r="I668" s="248"/>
      <c r="J668" s="244"/>
      <c r="K668" s="244"/>
      <c r="L668" s="249"/>
      <c r="M668" s="250"/>
      <c r="N668" s="251"/>
      <c r="O668" s="251"/>
      <c r="P668" s="251"/>
      <c r="Q668" s="251"/>
      <c r="R668" s="251"/>
      <c r="S668" s="251"/>
      <c r="T668" s="252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53" t="s">
        <v>156</v>
      </c>
      <c r="AU668" s="253" t="s">
        <v>84</v>
      </c>
      <c r="AV668" s="14" t="s">
        <v>84</v>
      </c>
      <c r="AW668" s="14" t="s">
        <v>30</v>
      </c>
      <c r="AX668" s="14" t="s">
        <v>74</v>
      </c>
      <c r="AY668" s="253" t="s">
        <v>146</v>
      </c>
    </row>
    <row r="669" s="14" customFormat="1">
      <c r="A669" s="14"/>
      <c r="B669" s="243"/>
      <c r="C669" s="244"/>
      <c r="D669" s="234" t="s">
        <v>156</v>
      </c>
      <c r="E669" s="245" t="s">
        <v>1</v>
      </c>
      <c r="F669" s="246" t="s">
        <v>1391</v>
      </c>
      <c r="G669" s="244"/>
      <c r="H669" s="247">
        <v>-5.2670000000000003</v>
      </c>
      <c r="I669" s="248"/>
      <c r="J669" s="244"/>
      <c r="K669" s="244"/>
      <c r="L669" s="249"/>
      <c r="M669" s="250"/>
      <c r="N669" s="251"/>
      <c r="O669" s="251"/>
      <c r="P669" s="251"/>
      <c r="Q669" s="251"/>
      <c r="R669" s="251"/>
      <c r="S669" s="251"/>
      <c r="T669" s="252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53" t="s">
        <v>156</v>
      </c>
      <c r="AU669" s="253" t="s">
        <v>84</v>
      </c>
      <c r="AV669" s="14" t="s">
        <v>84</v>
      </c>
      <c r="AW669" s="14" t="s">
        <v>30</v>
      </c>
      <c r="AX669" s="14" t="s">
        <v>74</v>
      </c>
      <c r="AY669" s="253" t="s">
        <v>146</v>
      </c>
    </row>
    <row r="670" s="16" customFormat="1">
      <c r="A670" s="16"/>
      <c r="B670" s="280"/>
      <c r="C670" s="281"/>
      <c r="D670" s="234" t="s">
        <v>156</v>
      </c>
      <c r="E670" s="282" t="s">
        <v>1</v>
      </c>
      <c r="F670" s="283" t="s">
        <v>706</v>
      </c>
      <c r="G670" s="281"/>
      <c r="H670" s="284">
        <v>32.437999999999995</v>
      </c>
      <c r="I670" s="285"/>
      <c r="J670" s="281"/>
      <c r="K670" s="281"/>
      <c r="L670" s="286"/>
      <c r="M670" s="287"/>
      <c r="N670" s="288"/>
      <c r="O670" s="288"/>
      <c r="P670" s="288"/>
      <c r="Q670" s="288"/>
      <c r="R670" s="288"/>
      <c r="S670" s="288"/>
      <c r="T670" s="289"/>
      <c r="U670" s="16"/>
      <c r="V670" s="16"/>
      <c r="W670" s="16"/>
      <c r="X670" s="16"/>
      <c r="Y670" s="16"/>
      <c r="Z670" s="16"/>
      <c r="AA670" s="16"/>
      <c r="AB670" s="16"/>
      <c r="AC670" s="16"/>
      <c r="AD670" s="16"/>
      <c r="AE670" s="16"/>
      <c r="AT670" s="290" t="s">
        <v>156</v>
      </c>
      <c r="AU670" s="290" t="s">
        <v>84</v>
      </c>
      <c r="AV670" s="16" t="s">
        <v>161</v>
      </c>
      <c r="AW670" s="16" t="s">
        <v>30</v>
      </c>
      <c r="AX670" s="16" t="s">
        <v>74</v>
      </c>
      <c r="AY670" s="290" t="s">
        <v>146</v>
      </c>
    </row>
    <row r="671" s="13" customFormat="1">
      <c r="A671" s="13"/>
      <c r="B671" s="232"/>
      <c r="C671" s="233"/>
      <c r="D671" s="234" t="s">
        <v>156</v>
      </c>
      <c r="E671" s="235" t="s">
        <v>1</v>
      </c>
      <c r="F671" s="236" t="s">
        <v>1074</v>
      </c>
      <c r="G671" s="233"/>
      <c r="H671" s="235" t="s">
        <v>1</v>
      </c>
      <c r="I671" s="237"/>
      <c r="J671" s="233"/>
      <c r="K671" s="233"/>
      <c r="L671" s="238"/>
      <c r="M671" s="239"/>
      <c r="N671" s="240"/>
      <c r="O671" s="240"/>
      <c r="P671" s="240"/>
      <c r="Q671" s="240"/>
      <c r="R671" s="240"/>
      <c r="S671" s="240"/>
      <c r="T671" s="241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42" t="s">
        <v>156</v>
      </c>
      <c r="AU671" s="242" t="s">
        <v>84</v>
      </c>
      <c r="AV671" s="13" t="s">
        <v>82</v>
      </c>
      <c r="AW671" s="13" t="s">
        <v>30</v>
      </c>
      <c r="AX671" s="13" t="s">
        <v>74</v>
      </c>
      <c r="AY671" s="242" t="s">
        <v>146</v>
      </c>
    </row>
    <row r="672" s="14" customFormat="1">
      <c r="A672" s="14"/>
      <c r="B672" s="243"/>
      <c r="C672" s="244"/>
      <c r="D672" s="234" t="s">
        <v>156</v>
      </c>
      <c r="E672" s="245" t="s">
        <v>1</v>
      </c>
      <c r="F672" s="246" t="s">
        <v>1392</v>
      </c>
      <c r="G672" s="244"/>
      <c r="H672" s="247">
        <v>64.224000000000004</v>
      </c>
      <c r="I672" s="248"/>
      <c r="J672" s="244"/>
      <c r="K672" s="244"/>
      <c r="L672" s="249"/>
      <c r="M672" s="250"/>
      <c r="N672" s="251"/>
      <c r="O672" s="251"/>
      <c r="P672" s="251"/>
      <c r="Q672" s="251"/>
      <c r="R672" s="251"/>
      <c r="S672" s="251"/>
      <c r="T672" s="252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53" t="s">
        <v>156</v>
      </c>
      <c r="AU672" s="253" t="s">
        <v>84</v>
      </c>
      <c r="AV672" s="14" t="s">
        <v>84</v>
      </c>
      <c r="AW672" s="14" t="s">
        <v>30</v>
      </c>
      <c r="AX672" s="14" t="s">
        <v>74</v>
      </c>
      <c r="AY672" s="253" t="s">
        <v>146</v>
      </c>
    </row>
    <row r="673" s="15" customFormat="1">
      <c r="A673" s="15"/>
      <c r="B673" s="254"/>
      <c r="C673" s="255"/>
      <c r="D673" s="234" t="s">
        <v>156</v>
      </c>
      <c r="E673" s="256" t="s">
        <v>1</v>
      </c>
      <c r="F673" s="257" t="s">
        <v>160</v>
      </c>
      <c r="G673" s="255"/>
      <c r="H673" s="258">
        <v>138.48500000000001</v>
      </c>
      <c r="I673" s="259"/>
      <c r="J673" s="255"/>
      <c r="K673" s="255"/>
      <c r="L673" s="260"/>
      <c r="M673" s="293"/>
      <c r="N673" s="294"/>
      <c r="O673" s="294"/>
      <c r="P673" s="294"/>
      <c r="Q673" s="294"/>
      <c r="R673" s="294"/>
      <c r="S673" s="294"/>
      <c r="T673" s="295"/>
      <c r="U673" s="15"/>
      <c r="V673" s="15"/>
      <c r="W673" s="15"/>
      <c r="X673" s="15"/>
      <c r="Y673" s="15"/>
      <c r="Z673" s="15"/>
      <c r="AA673" s="15"/>
      <c r="AB673" s="15"/>
      <c r="AC673" s="15"/>
      <c r="AD673" s="15"/>
      <c r="AE673" s="15"/>
      <c r="AT673" s="264" t="s">
        <v>156</v>
      </c>
      <c r="AU673" s="264" t="s">
        <v>84</v>
      </c>
      <c r="AV673" s="15" t="s">
        <v>152</v>
      </c>
      <c r="AW673" s="15" t="s">
        <v>30</v>
      </c>
      <c r="AX673" s="15" t="s">
        <v>82</v>
      </c>
      <c r="AY673" s="264" t="s">
        <v>146</v>
      </c>
    </row>
    <row r="674" s="2" customFormat="1" ht="6.96" customHeight="1">
      <c r="A674" s="39"/>
      <c r="B674" s="67"/>
      <c r="C674" s="68"/>
      <c r="D674" s="68"/>
      <c r="E674" s="68"/>
      <c r="F674" s="68"/>
      <c r="G674" s="68"/>
      <c r="H674" s="68"/>
      <c r="I674" s="68"/>
      <c r="J674" s="68"/>
      <c r="K674" s="68"/>
      <c r="L674" s="45"/>
      <c r="M674" s="39"/>
      <c r="O674" s="39"/>
      <c r="P674" s="39"/>
      <c r="Q674" s="39"/>
      <c r="R674" s="39"/>
      <c r="S674" s="39"/>
      <c r="T674" s="39"/>
      <c r="U674" s="39"/>
      <c r="V674" s="39"/>
      <c r="W674" s="39"/>
      <c r="X674" s="39"/>
      <c r="Y674" s="39"/>
      <c r="Z674" s="39"/>
      <c r="AA674" s="39"/>
      <c r="AB674" s="39"/>
      <c r="AC674" s="39"/>
      <c r="AD674" s="39"/>
      <c r="AE674" s="39"/>
    </row>
  </sheetData>
  <sheetProtection sheet="1" autoFilter="0" formatColumns="0" formatRows="0" objects="1" scenarios="1" spinCount="100000" saltValue="t+P11ferV4GiUZ8INKe+xICmjdCg57+xss/qJh+aElqvP2wPaRP2LPMCE8lxYF8NFRuPdS0JjRUrvYavRU3RAg==" hashValue="sHemY8ZD2VXL2wfBVcBTBn+nrG2OJCYLUosxWgXT20/MoJpkFNUoiNM7WIJg9L2opKbaAkAXzuHXCmpoqmdCFQ==" algorithmName="SHA-512" password="CC35"/>
  <autoFilter ref="C128:K673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84</v>
      </c>
    </row>
    <row r="4" s="1" customFormat="1" ht="24.96" customHeight="1">
      <c r="B4" s="21"/>
      <c r="D4" s="139" t="s">
        <v>106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Údržba, oprava a odstraňování závad u SPS v obvodu OŘ OVA 2023-2024 - Opava východ VB - opravné práce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1393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17. 3. 2023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34</v>
      </c>
      <c r="E30" s="39"/>
      <c r="F30" s="39"/>
      <c r="G30" s="39"/>
      <c r="H30" s="39"/>
      <c r="I30" s="39"/>
      <c r="J30" s="152">
        <f>ROUND(J129,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36</v>
      </c>
      <c r="G32" s="39"/>
      <c r="H32" s="39"/>
      <c r="I32" s="153" t="s">
        <v>35</v>
      </c>
      <c r="J32" s="153" t="s">
        <v>37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38</v>
      </c>
      <c r="E33" s="141" t="s">
        <v>39</v>
      </c>
      <c r="F33" s="155">
        <f>ROUND((SUM(BE129:BE598)),  2)</f>
        <v>0</v>
      </c>
      <c r="G33" s="39"/>
      <c r="H33" s="39"/>
      <c r="I33" s="156">
        <v>0.20999999999999999</v>
      </c>
      <c r="J33" s="155">
        <f>ROUND(((SUM(BE129:BE598))*I33),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40</v>
      </c>
      <c r="F34" s="155">
        <f>ROUND((SUM(BF129:BF598)),  2)</f>
        <v>0</v>
      </c>
      <c r="G34" s="39"/>
      <c r="H34" s="39"/>
      <c r="I34" s="156">
        <v>0.14999999999999999</v>
      </c>
      <c r="J34" s="155">
        <f>ROUND(((SUM(BF129:BF598))*I34),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41</v>
      </c>
      <c r="F35" s="155">
        <f>ROUND((SUM(BG129:BG598)),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42</v>
      </c>
      <c r="F36" s="155">
        <f>ROUND((SUM(BH129:BH598)),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43</v>
      </c>
      <c r="F37" s="155">
        <f>ROUND((SUM(BI129:BI598)),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44</v>
      </c>
      <c r="E39" s="159"/>
      <c r="F39" s="159"/>
      <c r="G39" s="160" t="s">
        <v>45</v>
      </c>
      <c r="H39" s="161" t="s">
        <v>46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47</v>
      </c>
      <c r="E50" s="165"/>
      <c r="F50" s="165"/>
      <c r="G50" s="164" t="s">
        <v>48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49</v>
      </c>
      <c r="E61" s="167"/>
      <c r="F61" s="168" t="s">
        <v>50</v>
      </c>
      <c r="G61" s="166" t="s">
        <v>49</v>
      </c>
      <c r="H61" s="167"/>
      <c r="I61" s="167"/>
      <c r="J61" s="169" t="s">
        <v>50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51</v>
      </c>
      <c r="E65" s="170"/>
      <c r="F65" s="170"/>
      <c r="G65" s="164" t="s">
        <v>52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49</v>
      </c>
      <c r="E76" s="167"/>
      <c r="F76" s="168" t="s">
        <v>50</v>
      </c>
      <c r="G76" s="166" t="s">
        <v>49</v>
      </c>
      <c r="H76" s="167"/>
      <c r="I76" s="167"/>
      <c r="J76" s="169" t="s">
        <v>50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Údržba, oprava a odstraňování závad u SPS v obvodu OŘ OVA 2023-2024 - Opava východ VB - opravné práce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2418 - D.1.1 ASŘ – STŘECHA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17. 3. 2023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110</v>
      </c>
      <c r="D94" s="177"/>
      <c r="E94" s="177"/>
      <c r="F94" s="177"/>
      <c r="G94" s="177"/>
      <c r="H94" s="177"/>
      <c r="I94" s="177"/>
      <c r="J94" s="178" t="s">
        <v>111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112</v>
      </c>
      <c r="D96" s="41"/>
      <c r="E96" s="41"/>
      <c r="F96" s="41"/>
      <c r="G96" s="41"/>
      <c r="H96" s="41"/>
      <c r="I96" s="41"/>
      <c r="J96" s="111">
        <f>J129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113</v>
      </c>
    </row>
    <row r="97" s="9" customFormat="1" ht="24.96" customHeight="1">
      <c r="A97" s="9"/>
      <c r="B97" s="180"/>
      <c r="C97" s="181"/>
      <c r="D97" s="182" t="s">
        <v>114</v>
      </c>
      <c r="E97" s="183"/>
      <c r="F97" s="183"/>
      <c r="G97" s="183"/>
      <c r="H97" s="183"/>
      <c r="I97" s="183"/>
      <c r="J97" s="184">
        <f>J130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525</v>
      </c>
      <c r="E98" s="189"/>
      <c r="F98" s="189"/>
      <c r="G98" s="189"/>
      <c r="H98" s="189"/>
      <c r="I98" s="189"/>
      <c r="J98" s="190">
        <f>J131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120</v>
      </c>
      <c r="E99" s="189"/>
      <c r="F99" s="189"/>
      <c r="G99" s="189"/>
      <c r="H99" s="189"/>
      <c r="I99" s="189"/>
      <c r="J99" s="190">
        <f>J175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1394</v>
      </c>
      <c r="E100" s="189"/>
      <c r="F100" s="189"/>
      <c r="G100" s="189"/>
      <c r="H100" s="189"/>
      <c r="I100" s="189"/>
      <c r="J100" s="190">
        <f>J201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121</v>
      </c>
      <c r="E101" s="189"/>
      <c r="F101" s="189"/>
      <c r="G101" s="189"/>
      <c r="H101" s="189"/>
      <c r="I101" s="189"/>
      <c r="J101" s="190">
        <f>J284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122</v>
      </c>
      <c r="E102" s="189"/>
      <c r="F102" s="189"/>
      <c r="G102" s="189"/>
      <c r="H102" s="189"/>
      <c r="I102" s="189"/>
      <c r="J102" s="190">
        <f>J295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0"/>
      <c r="C103" s="181"/>
      <c r="D103" s="182" t="s">
        <v>123</v>
      </c>
      <c r="E103" s="183"/>
      <c r="F103" s="183"/>
      <c r="G103" s="183"/>
      <c r="H103" s="183"/>
      <c r="I103" s="183"/>
      <c r="J103" s="184">
        <f>J297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6"/>
      <c r="C104" s="187"/>
      <c r="D104" s="188" t="s">
        <v>1395</v>
      </c>
      <c r="E104" s="189"/>
      <c r="F104" s="189"/>
      <c r="G104" s="189"/>
      <c r="H104" s="189"/>
      <c r="I104" s="189"/>
      <c r="J104" s="190">
        <f>J298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528</v>
      </c>
      <c r="E105" s="189"/>
      <c r="F105" s="189"/>
      <c r="G105" s="189"/>
      <c r="H105" s="189"/>
      <c r="I105" s="189"/>
      <c r="J105" s="190">
        <f>J382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1396</v>
      </c>
      <c r="E106" s="189"/>
      <c r="F106" s="189"/>
      <c r="G106" s="189"/>
      <c r="H106" s="189"/>
      <c r="I106" s="189"/>
      <c r="J106" s="190">
        <f>J493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1397</v>
      </c>
      <c r="E107" s="189"/>
      <c r="F107" s="189"/>
      <c r="G107" s="189"/>
      <c r="H107" s="189"/>
      <c r="I107" s="189"/>
      <c r="J107" s="190">
        <f>J569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126</v>
      </c>
      <c r="E108" s="189"/>
      <c r="F108" s="189"/>
      <c r="G108" s="189"/>
      <c r="H108" s="189"/>
      <c r="I108" s="189"/>
      <c r="J108" s="190">
        <f>J581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1398</v>
      </c>
      <c r="E109" s="189"/>
      <c r="F109" s="189"/>
      <c r="G109" s="189"/>
      <c r="H109" s="189"/>
      <c r="I109" s="189"/>
      <c r="J109" s="190">
        <f>J594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5" s="2" customFormat="1" ht="6.96" customHeight="1">
      <c r="A115" s="39"/>
      <c r="B115" s="69"/>
      <c r="C115" s="70"/>
      <c r="D115" s="70"/>
      <c r="E115" s="70"/>
      <c r="F115" s="70"/>
      <c r="G115" s="70"/>
      <c r="H115" s="70"/>
      <c r="I115" s="70"/>
      <c r="J115" s="70"/>
      <c r="K115" s="70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131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16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6.25" customHeight="1">
      <c r="A119" s="39"/>
      <c r="B119" s="40"/>
      <c r="C119" s="41"/>
      <c r="D119" s="41"/>
      <c r="E119" s="175" t="str">
        <f>E7</f>
        <v>Údržba, oprava a odstraňování závad u SPS v obvodu OŘ OVA 2023-2024 - Opava východ VB - opravné práce</v>
      </c>
      <c r="F119" s="33"/>
      <c r="G119" s="33"/>
      <c r="H119" s="33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107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77" t="str">
        <f>E9</f>
        <v>2418 - D.1.1 ASŘ – STŘECHA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20</v>
      </c>
      <c r="D123" s="41"/>
      <c r="E123" s="41"/>
      <c r="F123" s="28" t="str">
        <f>F12</f>
        <v xml:space="preserve"> </v>
      </c>
      <c r="G123" s="41"/>
      <c r="H123" s="41"/>
      <c r="I123" s="33" t="s">
        <v>22</v>
      </c>
      <c r="J123" s="80" t="str">
        <f>IF(J12="","",J12)</f>
        <v>17. 3. 2023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24</v>
      </c>
      <c r="D125" s="41"/>
      <c r="E125" s="41"/>
      <c r="F125" s="28" t="str">
        <f>E15</f>
        <v xml:space="preserve"> </v>
      </c>
      <c r="G125" s="41"/>
      <c r="H125" s="41"/>
      <c r="I125" s="33" t="s">
        <v>29</v>
      </c>
      <c r="J125" s="37" t="str">
        <f>E21</f>
        <v xml:space="preserve"> 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27</v>
      </c>
      <c r="D126" s="41"/>
      <c r="E126" s="41"/>
      <c r="F126" s="28" t="str">
        <f>IF(E18="","",E18)</f>
        <v>Vyplň údaj</v>
      </c>
      <c r="G126" s="41"/>
      <c r="H126" s="41"/>
      <c r="I126" s="33" t="s">
        <v>31</v>
      </c>
      <c r="J126" s="37" t="str">
        <f>E24</f>
        <v xml:space="preserve"> 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192"/>
      <c r="B128" s="193"/>
      <c r="C128" s="194" t="s">
        <v>132</v>
      </c>
      <c r="D128" s="195" t="s">
        <v>59</v>
      </c>
      <c r="E128" s="195" t="s">
        <v>55</v>
      </c>
      <c r="F128" s="195" t="s">
        <v>56</v>
      </c>
      <c r="G128" s="195" t="s">
        <v>133</v>
      </c>
      <c r="H128" s="195" t="s">
        <v>134</v>
      </c>
      <c r="I128" s="195" t="s">
        <v>135</v>
      </c>
      <c r="J128" s="195" t="s">
        <v>111</v>
      </c>
      <c r="K128" s="196" t="s">
        <v>136</v>
      </c>
      <c r="L128" s="197"/>
      <c r="M128" s="101" t="s">
        <v>1</v>
      </c>
      <c r="N128" s="102" t="s">
        <v>38</v>
      </c>
      <c r="O128" s="102" t="s">
        <v>137</v>
      </c>
      <c r="P128" s="102" t="s">
        <v>138</v>
      </c>
      <c r="Q128" s="102" t="s">
        <v>139</v>
      </c>
      <c r="R128" s="102" t="s">
        <v>140</v>
      </c>
      <c r="S128" s="102" t="s">
        <v>141</v>
      </c>
      <c r="T128" s="103" t="s">
        <v>142</v>
      </c>
      <c r="U128" s="192"/>
      <c r="V128" s="192"/>
      <c r="W128" s="192"/>
      <c r="X128" s="192"/>
      <c r="Y128" s="192"/>
      <c r="Z128" s="192"/>
      <c r="AA128" s="192"/>
      <c r="AB128" s="192"/>
      <c r="AC128" s="192"/>
      <c r="AD128" s="192"/>
      <c r="AE128" s="192"/>
    </row>
    <row r="129" s="2" customFormat="1" ht="22.8" customHeight="1">
      <c r="A129" s="39"/>
      <c r="B129" s="40"/>
      <c r="C129" s="108" t="s">
        <v>143</v>
      </c>
      <c r="D129" s="41"/>
      <c r="E129" s="41"/>
      <c r="F129" s="41"/>
      <c r="G129" s="41"/>
      <c r="H129" s="41"/>
      <c r="I129" s="41"/>
      <c r="J129" s="198">
        <f>BK129</f>
        <v>0</v>
      </c>
      <c r="K129" s="41"/>
      <c r="L129" s="45"/>
      <c r="M129" s="104"/>
      <c r="N129" s="199"/>
      <c r="O129" s="105"/>
      <c r="P129" s="200">
        <f>P130+P297</f>
        <v>0</v>
      </c>
      <c r="Q129" s="105"/>
      <c r="R129" s="200">
        <f>R130+R297</f>
        <v>0</v>
      </c>
      <c r="S129" s="105"/>
      <c r="T129" s="201">
        <f>T130+T297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73</v>
      </c>
      <c r="AU129" s="18" t="s">
        <v>113</v>
      </c>
      <c r="BK129" s="202">
        <f>BK130+BK297</f>
        <v>0</v>
      </c>
    </row>
    <row r="130" s="12" customFormat="1" ht="25.92" customHeight="1">
      <c r="A130" s="12"/>
      <c r="B130" s="203"/>
      <c r="C130" s="204"/>
      <c r="D130" s="205" t="s">
        <v>73</v>
      </c>
      <c r="E130" s="206" t="s">
        <v>144</v>
      </c>
      <c r="F130" s="206" t="s">
        <v>145</v>
      </c>
      <c r="G130" s="204"/>
      <c r="H130" s="204"/>
      <c r="I130" s="207"/>
      <c r="J130" s="208">
        <f>BK130</f>
        <v>0</v>
      </c>
      <c r="K130" s="204"/>
      <c r="L130" s="209"/>
      <c r="M130" s="210"/>
      <c r="N130" s="211"/>
      <c r="O130" s="211"/>
      <c r="P130" s="212">
        <f>P131+P175+P201+P284+P295</f>
        <v>0</v>
      </c>
      <c r="Q130" s="211"/>
      <c r="R130" s="212">
        <f>R131+R175+R201+R284+R295</f>
        <v>0</v>
      </c>
      <c r="S130" s="211"/>
      <c r="T130" s="213">
        <f>T131+T175+T201+T284+T295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82</v>
      </c>
      <c r="AT130" s="215" t="s">
        <v>73</v>
      </c>
      <c r="AU130" s="215" t="s">
        <v>74</v>
      </c>
      <c r="AY130" s="214" t="s">
        <v>146</v>
      </c>
      <c r="BK130" s="216">
        <f>BK131+BK175+BK201+BK284+BK295</f>
        <v>0</v>
      </c>
    </row>
    <row r="131" s="12" customFormat="1" ht="22.8" customHeight="1">
      <c r="A131" s="12"/>
      <c r="B131" s="203"/>
      <c r="C131" s="204"/>
      <c r="D131" s="205" t="s">
        <v>73</v>
      </c>
      <c r="E131" s="217" t="s">
        <v>164</v>
      </c>
      <c r="F131" s="217" t="s">
        <v>590</v>
      </c>
      <c r="G131" s="204"/>
      <c r="H131" s="204"/>
      <c r="I131" s="207"/>
      <c r="J131" s="218">
        <f>BK131</f>
        <v>0</v>
      </c>
      <c r="K131" s="204"/>
      <c r="L131" s="209"/>
      <c r="M131" s="210"/>
      <c r="N131" s="211"/>
      <c r="O131" s="211"/>
      <c r="P131" s="212">
        <f>SUM(P132:P174)</f>
        <v>0</v>
      </c>
      <c r="Q131" s="211"/>
      <c r="R131" s="212">
        <f>SUM(R132:R174)</f>
        <v>0</v>
      </c>
      <c r="S131" s="211"/>
      <c r="T131" s="213">
        <f>SUM(T132:T174)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82</v>
      </c>
      <c r="AT131" s="215" t="s">
        <v>73</v>
      </c>
      <c r="AU131" s="215" t="s">
        <v>82</v>
      </c>
      <c r="AY131" s="214" t="s">
        <v>146</v>
      </c>
      <c r="BK131" s="216">
        <f>SUM(BK132:BK174)</f>
        <v>0</v>
      </c>
    </row>
    <row r="132" s="2" customFormat="1" ht="49.05" customHeight="1">
      <c r="A132" s="39"/>
      <c r="B132" s="40"/>
      <c r="C132" s="219" t="s">
        <v>82</v>
      </c>
      <c r="D132" s="219" t="s">
        <v>148</v>
      </c>
      <c r="E132" s="220" t="s">
        <v>1399</v>
      </c>
      <c r="F132" s="221" t="s">
        <v>1400</v>
      </c>
      <c r="G132" s="222" t="s">
        <v>218</v>
      </c>
      <c r="H132" s="223">
        <v>7.6200000000000001</v>
      </c>
      <c r="I132" s="224"/>
      <c r="J132" s="225">
        <f>ROUND(I132*H132,2)</f>
        <v>0</v>
      </c>
      <c r="K132" s="221" t="s">
        <v>1</v>
      </c>
      <c r="L132" s="45"/>
      <c r="M132" s="226" t="s">
        <v>1</v>
      </c>
      <c r="N132" s="227" t="s">
        <v>39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152</v>
      </c>
      <c r="AT132" s="230" t="s">
        <v>148</v>
      </c>
      <c r="AU132" s="230" t="s">
        <v>84</v>
      </c>
      <c r="AY132" s="18" t="s">
        <v>146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82</v>
      </c>
      <c r="BK132" s="231">
        <f>ROUND(I132*H132,2)</f>
        <v>0</v>
      </c>
      <c r="BL132" s="18" t="s">
        <v>152</v>
      </c>
      <c r="BM132" s="230" t="s">
        <v>84</v>
      </c>
    </row>
    <row r="133" s="13" customFormat="1">
      <c r="A133" s="13"/>
      <c r="B133" s="232"/>
      <c r="C133" s="233"/>
      <c r="D133" s="234" t="s">
        <v>156</v>
      </c>
      <c r="E133" s="235" t="s">
        <v>1</v>
      </c>
      <c r="F133" s="236" t="s">
        <v>1401</v>
      </c>
      <c r="G133" s="233"/>
      <c r="H133" s="235" t="s">
        <v>1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156</v>
      </c>
      <c r="AU133" s="242" t="s">
        <v>84</v>
      </c>
      <c r="AV133" s="13" t="s">
        <v>82</v>
      </c>
      <c r="AW133" s="13" t="s">
        <v>30</v>
      </c>
      <c r="AX133" s="13" t="s">
        <v>74</v>
      </c>
      <c r="AY133" s="242" t="s">
        <v>146</v>
      </c>
    </row>
    <row r="134" s="14" customFormat="1">
      <c r="A134" s="14"/>
      <c r="B134" s="243"/>
      <c r="C134" s="244"/>
      <c r="D134" s="234" t="s">
        <v>156</v>
      </c>
      <c r="E134" s="245" t="s">
        <v>1</v>
      </c>
      <c r="F134" s="246" t="s">
        <v>1402</v>
      </c>
      <c r="G134" s="244"/>
      <c r="H134" s="247">
        <v>7.6200000000000001</v>
      </c>
      <c r="I134" s="248"/>
      <c r="J134" s="244"/>
      <c r="K134" s="244"/>
      <c r="L134" s="249"/>
      <c r="M134" s="250"/>
      <c r="N134" s="251"/>
      <c r="O134" s="251"/>
      <c r="P134" s="251"/>
      <c r="Q134" s="251"/>
      <c r="R134" s="251"/>
      <c r="S134" s="251"/>
      <c r="T134" s="25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3" t="s">
        <v>156</v>
      </c>
      <c r="AU134" s="253" t="s">
        <v>84</v>
      </c>
      <c r="AV134" s="14" t="s">
        <v>84</v>
      </c>
      <c r="AW134" s="14" t="s">
        <v>30</v>
      </c>
      <c r="AX134" s="14" t="s">
        <v>74</v>
      </c>
      <c r="AY134" s="253" t="s">
        <v>146</v>
      </c>
    </row>
    <row r="135" s="15" customFormat="1">
      <c r="A135" s="15"/>
      <c r="B135" s="254"/>
      <c r="C135" s="255"/>
      <c r="D135" s="234" t="s">
        <v>156</v>
      </c>
      <c r="E135" s="256" t="s">
        <v>1</v>
      </c>
      <c r="F135" s="257" t="s">
        <v>160</v>
      </c>
      <c r="G135" s="255"/>
      <c r="H135" s="258">
        <v>7.6200000000000001</v>
      </c>
      <c r="I135" s="259"/>
      <c r="J135" s="255"/>
      <c r="K135" s="255"/>
      <c r="L135" s="260"/>
      <c r="M135" s="261"/>
      <c r="N135" s="262"/>
      <c r="O135" s="262"/>
      <c r="P135" s="262"/>
      <c r="Q135" s="262"/>
      <c r="R135" s="262"/>
      <c r="S135" s="262"/>
      <c r="T135" s="263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4" t="s">
        <v>156</v>
      </c>
      <c r="AU135" s="264" t="s">
        <v>84</v>
      </c>
      <c r="AV135" s="15" t="s">
        <v>152</v>
      </c>
      <c r="AW135" s="15" t="s">
        <v>30</v>
      </c>
      <c r="AX135" s="15" t="s">
        <v>82</v>
      </c>
      <c r="AY135" s="264" t="s">
        <v>146</v>
      </c>
    </row>
    <row r="136" s="2" customFormat="1" ht="16.5" customHeight="1">
      <c r="A136" s="39"/>
      <c r="B136" s="40"/>
      <c r="C136" s="219" t="s">
        <v>84</v>
      </c>
      <c r="D136" s="219" t="s">
        <v>148</v>
      </c>
      <c r="E136" s="220" t="s">
        <v>1403</v>
      </c>
      <c r="F136" s="221" t="s">
        <v>1404</v>
      </c>
      <c r="G136" s="222" t="s">
        <v>218</v>
      </c>
      <c r="H136" s="223">
        <v>8.1159999999999997</v>
      </c>
      <c r="I136" s="224"/>
      <c r="J136" s="225">
        <f>ROUND(I136*H136,2)</f>
        <v>0</v>
      </c>
      <c r="K136" s="221" t="s">
        <v>33</v>
      </c>
      <c r="L136" s="45"/>
      <c r="M136" s="226" t="s">
        <v>1</v>
      </c>
      <c r="N136" s="227" t="s">
        <v>39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152</v>
      </c>
      <c r="AT136" s="230" t="s">
        <v>148</v>
      </c>
      <c r="AU136" s="230" t="s">
        <v>84</v>
      </c>
      <c r="AY136" s="18" t="s">
        <v>146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82</v>
      </c>
      <c r="BK136" s="231">
        <f>ROUND(I136*H136,2)</f>
        <v>0</v>
      </c>
      <c r="BL136" s="18" t="s">
        <v>152</v>
      </c>
      <c r="BM136" s="230" t="s">
        <v>152</v>
      </c>
    </row>
    <row r="137" s="14" customFormat="1">
      <c r="A137" s="14"/>
      <c r="B137" s="243"/>
      <c r="C137" s="244"/>
      <c r="D137" s="234" t="s">
        <v>156</v>
      </c>
      <c r="E137" s="245" t="s">
        <v>1</v>
      </c>
      <c r="F137" s="246" t="s">
        <v>1405</v>
      </c>
      <c r="G137" s="244"/>
      <c r="H137" s="247">
        <v>8.1159999999999997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3" t="s">
        <v>156</v>
      </c>
      <c r="AU137" s="253" t="s">
        <v>84</v>
      </c>
      <c r="AV137" s="14" t="s">
        <v>84</v>
      </c>
      <c r="AW137" s="14" t="s">
        <v>30</v>
      </c>
      <c r="AX137" s="14" t="s">
        <v>74</v>
      </c>
      <c r="AY137" s="253" t="s">
        <v>146</v>
      </c>
    </row>
    <row r="138" s="15" customFormat="1">
      <c r="A138" s="15"/>
      <c r="B138" s="254"/>
      <c r="C138" s="255"/>
      <c r="D138" s="234" t="s">
        <v>156</v>
      </c>
      <c r="E138" s="256" t="s">
        <v>1</v>
      </c>
      <c r="F138" s="257" t="s">
        <v>160</v>
      </c>
      <c r="G138" s="255"/>
      <c r="H138" s="258">
        <v>8.1159999999999997</v>
      </c>
      <c r="I138" s="259"/>
      <c r="J138" s="255"/>
      <c r="K138" s="255"/>
      <c r="L138" s="260"/>
      <c r="M138" s="261"/>
      <c r="N138" s="262"/>
      <c r="O138" s="262"/>
      <c r="P138" s="262"/>
      <c r="Q138" s="262"/>
      <c r="R138" s="262"/>
      <c r="S138" s="262"/>
      <c r="T138" s="263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4" t="s">
        <v>156</v>
      </c>
      <c r="AU138" s="264" t="s">
        <v>84</v>
      </c>
      <c r="AV138" s="15" t="s">
        <v>152</v>
      </c>
      <c r="AW138" s="15" t="s">
        <v>30</v>
      </c>
      <c r="AX138" s="15" t="s">
        <v>82</v>
      </c>
      <c r="AY138" s="264" t="s">
        <v>146</v>
      </c>
    </row>
    <row r="139" s="2" customFormat="1" ht="44.25" customHeight="1">
      <c r="A139" s="39"/>
      <c r="B139" s="40"/>
      <c r="C139" s="219" t="s">
        <v>161</v>
      </c>
      <c r="D139" s="219" t="s">
        <v>148</v>
      </c>
      <c r="E139" s="220" t="s">
        <v>1406</v>
      </c>
      <c r="F139" s="221" t="s">
        <v>1407</v>
      </c>
      <c r="G139" s="222" t="s">
        <v>218</v>
      </c>
      <c r="H139" s="223">
        <v>8.1159999999999997</v>
      </c>
      <c r="I139" s="224"/>
      <c r="J139" s="225">
        <f>ROUND(I139*H139,2)</f>
        <v>0</v>
      </c>
      <c r="K139" s="221" t="s">
        <v>1</v>
      </c>
      <c r="L139" s="45"/>
      <c r="M139" s="226" t="s">
        <v>1</v>
      </c>
      <c r="N139" s="227" t="s">
        <v>39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152</v>
      </c>
      <c r="AT139" s="230" t="s">
        <v>148</v>
      </c>
      <c r="AU139" s="230" t="s">
        <v>84</v>
      </c>
      <c r="AY139" s="18" t="s">
        <v>146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82</v>
      </c>
      <c r="BK139" s="231">
        <f>ROUND(I139*H139,2)</f>
        <v>0</v>
      </c>
      <c r="BL139" s="18" t="s">
        <v>152</v>
      </c>
      <c r="BM139" s="230" t="s">
        <v>164</v>
      </c>
    </row>
    <row r="140" s="13" customFormat="1">
      <c r="A140" s="13"/>
      <c r="B140" s="232"/>
      <c r="C140" s="233"/>
      <c r="D140" s="234" t="s">
        <v>156</v>
      </c>
      <c r="E140" s="235" t="s">
        <v>1</v>
      </c>
      <c r="F140" s="236" t="s">
        <v>1408</v>
      </c>
      <c r="G140" s="233"/>
      <c r="H140" s="235" t="s">
        <v>1</v>
      </c>
      <c r="I140" s="237"/>
      <c r="J140" s="233"/>
      <c r="K140" s="233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156</v>
      </c>
      <c r="AU140" s="242" t="s">
        <v>84</v>
      </c>
      <c r="AV140" s="13" t="s">
        <v>82</v>
      </c>
      <c r="AW140" s="13" t="s">
        <v>30</v>
      </c>
      <c r="AX140" s="13" t="s">
        <v>74</v>
      </c>
      <c r="AY140" s="242" t="s">
        <v>146</v>
      </c>
    </row>
    <row r="141" s="14" customFormat="1">
      <c r="A141" s="14"/>
      <c r="B141" s="243"/>
      <c r="C141" s="244"/>
      <c r="D141" s="234" t="s">
        <v>156</v>
      </c>
      <c r="E141" s="245" t="s">
        <v>1</v>
      </c>
      <c r="F141" s="246" t="s">
        <v>1409</v>
      </c>
      <c r="G141" s="244"/>
      <c r="H141" s="247">
        <v>3.7839999999999998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3" t="s">
        <v>156</v>
      </c>
      <c r="AU141" s="253" t="s">
        <v>84</v>
      </c>
      <c r="AV141" s="14" t="s">
        <v>84</v>
      </c>
      <c r="AW141" s="14" t="s">
        <v>30</v>
      </c>
      <c r="AX141" s="14" t="s">
        <v>74</v>
      </c>
      <c r="AY141" s="253" t="s">
        <v>146</v>
      </c>
    </row>
    <row r="142" s="13" customFormat="1">
      <c r="A142" s="13"/>
      <c r="B142" s="232"/>
      <c r="C142" s="233"/>
      <c r="D142" s="234" t="s">
        <v>156</v>
      </c>
      <c r="E142" s="235" t="s">
        <v>1</v>
      </c>
      <c r="F142" s="236" t="s">
        <v>1410</v>
      </c>
      <c r="G142" s="233"/>
      <c r="H142" s="235" t="s">
        <v>1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156</v>
      </c>
      <c r="AU142" s="242" t="s">
        <v>84</v>
      </c>
      <c r="AV142" s="13" t="s">
        <v>82</v>
      </c>
      <c r="AW142" s="13" t="s">
        <v>30</v>
      </c>
      <c r="AX142" s="13" t="s">
        <v>74</v>
      </c>
      <c r="AY142" s="242" t="s">
        <v>146</v>
      </c>
    </row>
    <row r="143" s="14" customFormat="1">
      <c r="A143" s="14"/>
      <c r="B143" s="243"/>
      <c r="C143" s="244"/>
      <c r="D143" s="234" t="s">
        <v>156</v>
      </c>
      <c r="E143" s="245" t="s">
        <v>1</v>
      </c>
      <c r="F143" s="246" t="s">
        <v>1411</v>
      </c>
      <c r="G143" s="244"/>
      <c r="H143" s="247">
        <v>4.3319999999999999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3" t="s">
        <v>156</v>
      </c>
      <c r="AU143" s="253" t="s">
        <v>84</v>
      </c>
      <c r="AV143" s="14" t="s">
        <v>84</v>
      </c>
      <c r="AW143" s="14" t="s">
        <v>30</v>
      </c>
      <c r="AX143" s="14" t="s">
        <v>74</v>
      </c>
      <c r="AY143" s="253" t="s">
        <v>146</v>
      </c>
    </row>
    <row r="144" s="15" customFormat="1">
      <c r="A144" s="15"/>
      <c r="B144" s="254"/>
      <c r="C144" s="255"/>
      <c r="D144" s="234" t="s">
        <v>156</v>
      </c>
      <c r="E144" s="256" t="s">
        <v>1</v>
      </c>
      <c r="F144" s="257" t="s">
        <v>160</v>
      </c>
      <c r="G144" s="255"/>
      <c r="H144" s="258">
        <v>8.1159999999999997</v>
      </c>
      <c r="I144" s="259"/>
      <c r="J144" s="255"/>
      <c r="K144" s="255"/>
      <c r="L144" s="260"/>
      <c r="M144" s="261"/>
      <c r="N144" s="262"/>
      <c r="O144" s="262"/>
      <c r="P144" s="262"/>
      <c r="Q144" s="262"/>
      <c r="R144" s="262"/>
      <c r="S144" s="262"/>
      <c r="T144" s="263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4" t="s">
        <v>156</v>
      </c>
      <c r="AU144" s="264" t="s">
        <v>84</v>
      </c>
      <c r="AV144" s="15" t="s">
        <v>152</v>
      </c>
      <c r="AW144" s="15" t="s">
        <v>30</v>
      </c>
      <c r="AX144" s="15" t="s">
        <v>82</v>
      </c>
      <c r="AY144" s="264" t="s">
        <v>146</v>
      </c>
    </row>
    <row r="145" s="2" customFormat="1" ht="24.15" customHeight="1">
      <c r="A145" s="39"/>
      <c r="B145" s="40"/>
      <c r="C145" s="219" t="s">
        <v>152</v>
      </c>
      <c r="D145" s="219" t="s">
        <v>148</v>
      </c>
      <c r="E145" s="220" t="s">
        <v>1412</v>
      </c>
      <c r="F145" s="221" t="s">
        <v>1413</v>
      </c>
      <c r="G145" s="222" t="s">
        <v>218</v>
      </c>
      <c r="H145" s="223">
        <v>12.614000000000001</v>
      </c>
      <c r="I145" s="224"/>
      <c r="J145" s="225">
        <f>ROUND(I145*H145,2)</f>
        <v>0</v>
      </c>
      <c r="K145" s="221" t="s">
        <v>1</v>
      </c>
      <c r="L145" s="45"/>
      <c r="M145" s="226" t="s">
        <v>1</v>
      </c>
      <c r="N145" s="227" t="s">
        <v>39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152</v>
      </c>
      <c r="AT145" s="230" t="s">
        <v>148</v>
      </c>
      <c r="AU145" s="230" t="s">
        <v>84</v>
      </c>
      <c r="AY145" s="18" t="s">
        <v>146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82</v>
      </c>
      <c r="BK145" s="231">
        <f>ROUND(I145*H145,2)</f>
        <v>0</v>
      </c>
      <c r="BL145" s="18" t="s">
        <v>152</v>
      </c>
      <c r="BM145" s="230" t="s">
        <v>170</v>
      </c>
    </row>
    <row r="146" s="13" customFormat="1">
      <c r="A146" s="13"/>
      <c r="B146" s="232"/>
      <c r="C146" s="233"/>
      <c r="D146" s="234" t="s">
        <v>156</v>
      </c>
      <c r="E146" s="235" t="s">
        <v>1</v>
      </c>
      <c r="F146" s="236" t="s">
        <v>1408</v>
      </c>
      <c r="G146" s="233"/>
      <c r="H146" s="235" t="s">
        <v>1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156</v>
      </c>
      <c r="AU146" s="242" t="s">
        <v>84</v>
      </c>
      <c r="AV146" s="13" t="s">
        <v>82</v>
      </c>
      <c r="AW146" s="13" t="s">
        <v>30</v>
      </c>
      <c r="AX146" s="13" t="s">
        <v>74</v>
      </c>
      <c r="AY146" s="242" t="s">
        <v>146</v>
      </c>
    </row>
    <row r="147" s="14" customFormat="1">
      <c r="A147" s="14"/>
      <c r="B147" s="243"/>
      <c r="C147" s="244"/>
      <c r="D147" s="234" t="s">
        <v>156</v>
      </c>
      <c r="E147" s="245" t="s">
        <v>1</v>
      </c>
      <c r="F147" s="246" t="s">
        <v>1414</v>
      </c>
      <c r="G147" s="244"/>
      <c r="H147" s="247">
        <v>12.614000000000001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3" t="s">
        <v>156</v>
      </c>
      <c r="AU147" s="253" t="s">
        <v>84</v>
      </c>
      <c r="AV147" s="14" t="s">
        <v>84</v>
      </c>
      <c r="AW147" s="14" t="s">
        <v>30</v>
      </c>
      <c r="AX147" s="14" t="s">
        <v>74</v>
      </c>
      <c r="AY147" s="253" t="s">
        <v>146</v>
      </c>
    </row>
    <row r="148" s="15" customFormat="1">
      <c r="A148" s="15"/>
      <c r="B148" s="254"/>
      <c r="C148" s="255"/>
      <c r="D148" s="234" t="s">
        <v>156</v>
      </c>
      <c r="E148" s="256" t="s">
        <v>1</v>
      </c>
      <c r="F148" s="257" t="s">
        <v>160</v>
      </c>
      <c r="G148" s="255"/>
      <c r="H148" s="258">
        <v>12.614000000000001</v>
      </c>
      <c r="I148" s="259"/>
      <c r="J148" s="255"/>
      <c r="K148" s="255"/>
      <c r="L148" s="260"/>
      <c r="M148" s="261"/>
      <c r="N148" s="262"/>
      <c r="O148" s="262"/>
      <c r="P148" s="262"/>
      <c r="Q148" s="262"/>
      <c r="R148" s="262"/>
      <c r="S148" s="262"/>
      <c r="T148" s="263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4" t="s">
        <v>156</v>
      </c>
      <c r="AU148" s="264" t="s">
        <v>84</v>
      </c>
      <c r="AV148" s="15" t="s">
        <v>152</v>
      </c>
      <c r="AW148" s="15" t="s">
        <v>30</v>
      </c>
      <c r="AX148" s="15" t="s">
        <v>82</v>
      </c>
      <c r="AY148" s="264" t="s">
        <v>146</v>
      </c>
    </row>
    <row r="149" s="2" customFormat="1" ht="24.15" customHeight="1">
      <c r="A149" s="39"/>
      <c r="B149" s="40"/>
      <c r="C149" s="219" t="s">
        <v>173</v>
      </c>
      <c r="D149" s="219" t="s">
        <v>148</v>
      </c>
      <c r="E149" s="220" t="s">
        <v>1415</v>
      </c>
      <c r="F149" s="221" t="s">
        <v>1416</v>
      </c>
      <c r="G149" s="222" t="s">
        <v>218</v>
      </c>
      <c r="H149" s="223">
        <v>4.3319999999999999</v>
      </c>
      <c r="I149" s="224"/>
      <c r="J149" s="225">
        <f>ROUND(I149*H149,2)</f>
        <v>0</v>
      </c>
      <c r="K149" s="221" t="s">
        <v>1</v>
      </c>
      <c r="L149" s="45"/>
      <c r="M149" s="226" t="s">
        <v>1</v>
      </c>
      <c r="N149" s="227" t="s">
        <v>39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152</v>
      </c>
      <c r="AT149" s="230" t="s">
        <v>148</v>
      </c>
      <c r="AU149" s="230" t="s">
        <v>84</v>
      </c>
      <c r="AY149" s="18" t="s">
        <v>146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82</v>
      </c>
      <c r="BK149" s="231">
        <f>ROUND(I149*H149,2)</f>
        <v>0</v>
      </c>
      <c r="BL149" s="18" t="s">
        <v>152</v>
      </c>
      <c r="BM149" s="230" t="s">
        <v>176</v>
      </c>
    </row>
    <row r="150" s="13" customFormat="1">
      <c r="A150" s="13"/>
      <c r="B150" s="232"/>
      <c r="C150" s="233"/>
      <c r="D150" s="234" t="s">
        <v>156</v>
      </c>
      <c r="E150" s="235" t="s">
        <v>1</v>
      </c>
      <c r="F150" s="236" t="s">
        <v>1417</v>
      </c>
      <c r="G150" s="233"/>
      <c r="H150" s="235" t="s">
        <v>1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156</v>
      </c>
      <c r="AU150" s="242" t="s">
        <v>84</v>
      </c>
      <c r="AV150" s="13" t="s">
        <v>82</v>
      </c>
      <c r="AW150" s="13" t="s">
        <v>30</v>
      </c>
      <c r="AX150" s="13" t="s">
        <v>74</v>
      </c>
      <c r="AY150" s="242" t="s">
        <v>146</v>
      </c>
    </row>
    <row r="151" s="13" customFormat="1">
      <c r="A151" s="13"/>
      <c r="B151" s="232"/>
      <c r="C151" s="233"/>
      <c r="D151" s="234" t="s">
        <v>156</v>
      </c>
      <c r="E151" s="235" t="s">
        <v>1</v>
      </c>
      <c r="F151" s="236" t="s">
        <v>1418</v>
      </c>
      <c r="G151" s="233"/>
      <c r="H151" s="235" t="s">
        <v>1</v>
      </c>
      <c r="I151" s="237"/>
      <c r="J151" s="233"/>
      <c r="K151" s="233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156</v>
      </c>
      <c r="AU151" s="242" t="s">
        <v>84</v>
      </c>
      <c r="AV151" s="13" t="s">
        <v>82</v>
      </c>
      <c r="AW151" s="13" t="s">
        <v>30</v>
      </c>
      <c r="AX151" s="13" t="s">
        <v>74</v>
      </c>
      <c r="AY151" s="242" t="s">
        <v>146</v>
      </c>
    </row>
    <row r="152" s="14" customFormat="1">
      <c r="A152" s="14"/>
      <c r="B152" s="243"/>
      <c r="C152" s="244"/>
      <c r="D152" s="234" t="s">
        <v>156</v>
      </c>
      <c r="E152" s="245" t="s">
        <v>1</v>
      </c>
      <c r="F152" s="246" t="s">
        <v>1411</v>
      </c>
      <c r="G152" s="244"/>
      <c r="H152" s="247">
        <v>4.3319999999999999</v>
      </c>
      <c r="I152" s="248"/>
      <c r="J152" s="244"/>
      <c r="K152" s="244"/>
      <c r="L152" s="249"/>
      <c r="M152" s="250"/>
      <c r="N152" s="251"/>
      <c r="O152" s="251"/>
      <c r="P152" s="251"/>
      <c r="Q152" s="251"/>
      <c r="R152" s="251"/>
      <c r="S152" s="251"/>
      <c r="T152" s="25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3" t="s">
        <v>156</v>
      </c>
      <c r="AU152" s="253" t="s">
        <v>84</v>
      </c>
      <c r="AV152" s="14" t="s">
        <v>84</v>
      </c>
      <c r="AW152" s="14" t="s">
        <v>30</v>
      </c>
      <c r="AX152" s="14" t="s">
        <v>74</v>
      </c>
      <c r="AY152" s="253" t="s">
        <v>146</v>
      </c>
    </row>
    <row r="153" s="15" customFormat="1">
      <c r="A153" s="15"/>
      <c r="B153" s="254"/>
      <c r="C153" s="255"/>
      <c r="D153" s="234" t="s">
        <v>156</v>
      </c>
      <c r="E153" s="256" t="s">
        <v>1</v>
      </c>
      <c r="F153" s="257" t="s">
        <v>160</v>
      </c>
      <c r="G153" s="255"/>
      <c r="H153" s="258">
        <v>4.3319999999999999</v>
      </c>
      <c r="I153" s="259"/>
      <c r="J153" s="255"/>
      <c r="K153" s="255"/>
      <c r="L153" s="260"/>
      <c r="M153" s="261"/>
      <c r="N153" s="262"/>
      <c r="O153" s="262"/>
      <c r="P153" s="262"/>
      <c r="Q153" s="262"/>
      <c r="R153" s="262"/>
      <c r="S153" s="262"/>
      <c r="T153" s="263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4" t="s">
        <v>156</v>
      </c>
      <c r="AU153" s="264" t="s">
        <v>84</v>
      </c>
      <c r="AV153" s="15" t="s">
        <v>152</v>
      </c>
      <c r="AW153" s="15" t="s">
        <v>30</v>
      </c>
      <c r="AX153" s="15" t="s">
        <v>82</v>
      </c>
      <c r="AY153" s="264" t="s">
        <v>146</v>
      </c>
    </row>
    <row r="154" s="2" customFormat="1" ht="55.5" customHeight="1">
      <c r="A154" s="39"/>
      <c r="B154" s="40"/>
      <c r="C154" s="219" t="s">
        <v>164</v>
      </c>
      <c r="D154" s="219" t="s">
        <v>148</v>
      </c>
      <c r="E154" s="220" t="s">
        <v>1419</v>
      </c>
      <c r="F154" s="221" t="s">
        <v>1420</v>
      </c>
      <c r="G154" s="222" t="s">
        <v>218</v>
      </c>
      <c r="H154" s="223">
        <v>3.504</v>
      </c>
      <c r="I154" s="224"/>
      <c r="J154" s="225">
        <f>ROUND(I154*H154,2)</f>
        <v>0</v>
      </c>
      <c r="K154" s="221" t="s">
        <v>1</v>
      </c>
      <c r="L154" s="45"/>
      <c r="M154" s="226" t="s">
        <v>1</v>
      </c>
      <c r="N154" s="227" t="s">
        <v>39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152</v>
      </c>
      <c r="AT154" s="230" t="s">
        <v>148</v>
      </c>
      <c r="AU154" s="230" t="s">
        <v>84</v>
      </c>
      <c r="AY154" s="18" t="s">
        <v>146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82</v>
      </c>
      <c r="BK154" s="231">
        <f>ROUND(I154*H154,2)</f>
        <v>0</v>
      </c>
      <c r="BL154" s="18" t="s">
        <v>152</v>
      </c>
      <c r="BM154" s="230" t="s">
        <v>180</v>
      </c>
    </row>
    <row r="155" s="13" customFormat="1">
      <c r="A155" s="13"/>
      <c r="B155" s="232"/>
      <c r="C155" s="233"/>
      <c r="D155" s="234" t="s">
        <v>156</v>
      </c>
      <c r="E155" s="235" t="s">
        <v>1</v>
      </c>
      <c r="F155" s="236" t="s">
        <v>1421</v>
      </c>
      <c r="G155" s="233"/>
      <c r="H155" s="235" t="s">
        <v>1</v>
      </c>
      <c r="I155" s="237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156</v>
      </c>
      <c r="AU155" s="242" t="s">
        <v>84</v>
      </c>
      <c r="AV155" s="13" t="s">
        <v>82</v>
      </c>
      <c r="AW155" s="13" t="s">
        <v>30</v>
      </c>
      <c r="AX155" s="13" t="s">
        <v>74</v>
      </c>
      <c r="AY155" s="242" t="s">
        <v>146</v>
      </c>
    </row>
    <row r="156" s="14" customFormat="1">
      <c r="A156" s="14"/>
      <c r="B156" s="243"/>
      <c r="C156" s="244"/>
      <c r="D156" s="234" t="s">
        <v>156</v>
      </c>
      <c r="E156" s="245" t="s">
        <v>1</v>
      </c>
      <c r="F156" s="246" t="s">
        <v>1422</v>
      </c>
      <c r="G156" s="244"/>
      <c r="H156" s="247">
        <v>3.504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156</v>
      </c>
      <c r="AU156" s="253" t="s">
        <v>84</v>
      </c>
      <c r="AV156" s="14" t="s">
        <v>84</v>
      </c>
      <c r="AW156" s="14" t="s">
        <v>30</v>
      </c>
      <c r="AX156" s="14" t="s">
        <v>74</v>
      </c>
      <c r="AY156" s="253" t="s">
        <v>146</v>
      </c>
    </row>
    <row r="157" s="15" customFormat="1">
      <c r="A157" s="15"/>
      <c r="B157" s="254"/>
      <c r="C157" s="255"/>
      <c r="D157" s="234" t="s">
        <v>156</v>
      </c>
      <c r="E157" s="256" t="s">
        <v>1</v>
      </c>
      <c r="F157" s="257" t="s">
        <v>160</v>
      </c>
      <c r="G157" s="255"/>
      <c r="H157" s="258">
        <v>3.504</v>
      </c>
      <c r="I157" s="259"/>
      <c r="J157" s="255"/>
      <c r="K157" s="255"/>
      <c r="L157" s="260"/>
      <c r="M157" s="261"/>
      <c r="N157" s="262"/>
      <c r="O157" s="262"/>
      <c r="P157" s="262"/>
      <c r="Q157" s="262"/>
      <c r="R157" s="262"/>
      <c r="S157" s="262"/>
      <c r="T157" s="263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4" t="s">
        <v>156</v>
      </c>
      <c r="AU157" s="264" t="s">
        <v>84</v>
      </c>
      <c r="AV157" s="15" t="s">
        <v>152</v>
      </c>
      <c r="AW157" s="15" t="s">
        <v>30</v>
      </c>
      <c r="AX157" s="15" t="s">
        <v>82</v>
      </c>
      <c r="AY157" s="264" t="s">
        <v>146</v>
      </c>
    </row>
    <row r="158" s="2" customFormat="1" ht="16.5" customHeight="1">
      <c r="A158" s="39"/>
      <c r="B158" s="40"/>
      <c r="C158" s="219" t="s">
        <v>182</v>
      </c>
      <c r="D158" s="219" t="s">
        <v>148</v>
      </c>
      <c r="E158" s="220" t="s">
        <v>1423</v>
      </c>
      <c r="F158" s="221" t="s">
        <v>1424</v>
      </c>
      <c r="G158" s="222" t="s">
        <v>218</v>
      </c>
      <c r="H158" s="223">
        <v>86.379999999999995</v>
      </c>
      <c r="I158" s="224"/>
      <c r="J158" s="225">
        <f>ROUND(I158*H158,2)</f>
        <v>0</v>
      </c>
      <c r="K158" s="221" t="s">
        <v>33</v>
      </c>
      <c r="L158" s="45"/>
      <c r="M158" s="226" t="s">
        <v>1</v>
      </c>
      <c r="N158" s="227" t="s">
        <v>39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152</v>
      </c>
      <c r="AT158" s="230" t="s">
        <v>148</v>
      </c>
      <c r="AU158" s="230" t="s">
        <v>84</v>
      </c>
      <c r="AY158" s="18" t="s">
        <v>146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82</v>
      </c>
      <c r="BK158" s="231">
        <f>ROUND(I158*H158,2)</f>
        <v>0</v>
      </c>
      <c r="BL158" s="18" t="s">
        <v>152</v>
      </c>
      <c r="BM158" s="230" t="s">
        <v>186</v>
      </c>
    </row>
    <row r="159" s="13" customFormat="1">
      <c r="A159" s="13"/>
      <c r="B159" s="232"/>
      <c r="C159" s="233"/>
      <c r="D159" s="234" t="s">
        <v>156</v>
      </c>
      <c r="E159" s="235" t="s">
        <v>1</v>
      </c>
      <c r="F159" s="236" t="s">
        <v>1425</v>
      </c>
      <c r="G159" s="233"/>
      <c r="H159" s="235" t="s">
        <v>1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156</v>
      </c>
      <c r="AU159" s="242" t="s">
        <v>84</v>
      </c>
      <c r="AV159" s="13" t="s">
        <v>82</v>
      </c>
      <c r="AW159" s="13" t="s">
        <v>30</v>
      </c>
      <c r="AX159" s="13" t="s">
        <v>74</v>
      </c>
      <c r="AY159" s="242" t="s">
        <v>146</v>
      </c>
    </row>
    <row r="160" s="14" customFormat="1">
      <c r="A160" s="14"/>
      <c r="B160" s="243"/>
      <c r="C160" s="244"/>
      <c r="D160" s="234" t="s">
        <v>156</v>
      </c>
      <c r="E160" s="245" t="s">
        <v>1</v>
      </c>
      <c r="F160" s="246" t="s">
        <v>1426</v>
      </c>
      <c r="G160" s="244"/>
      <c r="H160" s="247">
        <v>86.379999999999995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3" t="s">
        <v>156</v>
      </c>
      <c r="AU160" s="253" t="s">
        <v>84</v>
      </c>
      <c r="AV160" s="14" t="s">
        <v>84</v>
      </c>
      <c r="AW160" s="14" t="s">
        <v>30</v>
      </c>
      <c r="AX160" s="14" t="s">
        <v>74</v>
      </c>
      <c r="AY160" s="253" t="s">
        <v>146</v>
      </c>
    </row>
    <row r="161" s="15" customFormat="1">
      <c r="A161" s="15"/>
      <c r="B161" s="254"/>
      <c r="C161" s="255"/>
      <c r="D161" s="234" t="s">
        <v>156</v>
      </c>
      <c r="E161" s="256" t="s">
        <v>1</v>
      </c>
      <c r="F161" s="257" t="s">
        <v>160</v>
      </c>
      <c r="G161" s="255"/>
      <c r="H161" s="258">
        <v>86.379999999999995</v>
      </c>
      <c r="I161" s="259"/>
      <c r="J161" s="255"/>
      <c r="K161" s="255"/>
      <c r="L161" s="260"/>
      <c r="M161" s="261"/>
      <c r="N161" s="262"/>
      <c r="O161" s="262"/>
      <c r="P161" s="262"/>
      <c r="Q161" s="262"/>
      <c r="R161" s="262"/>
      <c r="S161" s="262"/>
      <c r="T161" s="263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4" t="s">
        <v>156</v>
      </c>
      <c r="AU161" s="264" t="s">
        <v>84</v>
      </c>
      <c r="AV161" s="15" t="s">
        <v>152</v>
      </c>
      <c r="AW161" s="15" t="s">
        <v>30</v>
      </c>
      <c r="AX161" s="15" t="s">
        <v>82</v>
      </c>
      <c r="AY161" s="264" t="s">
        <v>146</v>
      </c>
    </row>
    <row r="162" s="2" customFormat="1" ht="16.5" customHeight="1">
      <c r="A162" s="39"/>
      <c r="B162" s="40"/>
      <c r="C162" s="219" t="s">
        <v>170</v>
      </c>
      <c r="D162" s="219" t="s">
        <v>148</v>
      </c>
      <c r="E162" s="220" t="s">
        <v>1427</v>
      </c>
      <c r="F162" s="221" t="s">
        <v>1428</v>
      </c>
      <c r="G162" s="222" t="s">
        <v>218</v>
      </c>
      <c r="H162" s="223">
        <v>1.8999999999999999</v>
      </c>
      <c r="I162" s="224"/>
      <c r="J162" s="225">
        <f>ROUND(I162*H162,2)</f>
        <v>0</v>
      </c>
      <c r="K162" s="221" t="s">
        <v>33</v>
      </c>
      <c r="L162" s="45"/>
      <c r="M162" s="226" t="s">
        <v>1</v>
      </c>
      <c r="N162" s="227" t="s">
        <v>39</v>
      </c>
      <c r="O162" s="92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152</v>
      </c>
      <c r="AT162" s="230" t="s">
        <v>148</v>
      </c>
      <c r="AU162" s="230" t="s">
        <v>84</v>
      </c>
      <c r="AY162" s="18" t="s">
        <v>146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82</v>
      </c>
      <c r="BK162" s="231">
        <f>ROUND(I162*H162,2)</f>
        <v>0</v>
      </c>
      <c r="BL162" s="18" t="s">
        <v>152</v>
      </c>
      <c r="BM162" s="230" t="s">
        <v>190</v>
      </c>
    </row>
    <row r="163" s="13" customFormat="1">
      <c r="A163" s="13"/>
      <c r="B163" s="232"/>
      <c r="C163" s="233"/>
      <c r="D163" s="234" t="s">
        <v>156</v>
      </c>
      <c r="E163" s="235" t="s">
        <v>1</v>
      </c>
      <c r="F163" s="236" t="s">
        <v>1429</v>
      </c>
      <c r="G163" s="233"/>
      <c r="H163" s="235" t="s">
        <v>1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156</v>
      </c>
      <c r="AU163" s="242" t="s">
        <v>84</v>
      </c>
      <c r="AV163" s="13" t="s">
        <v>82</v>
      </c>
      <c r="AW163" s="13" t="s">
        <v>30</v>
      </c>
      <c r="AX163" s="13" t="s">
        <v>74</v>
      </c>
      <c r="AY163" s="242" t="s">
        <v>146</v>
      </c>
    </row>
    <row r="164" s="14" customFormat="1">
      <c r="A164" s="14"/>
      <c r="B164" s="243"/>
      <c r="C164" s="244"/>
      <c r="D164" s="234" t="s">
        <v>156</v>
      </c>
      <c r="E164" s="245" t="s">
        <v>1</v>
      </c>
      <c r="F164" s="246" t="s">
        <v>1430</v>
      </c>
      <c r="G164" s="244"/>
      <c r="H164" s="247">
        <v>1.8999999999999999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3" t="s">
        <v>156</v>
      </c>
      <c r="AU164" s="253" t="s">
        <v>84</v>
      </c>
      <c r="AV164" s="14" t="s">
        <v>84</v>
      </c>
      <c r="AW164" s="14" t="s">
        <v>30</v>
      </c>
      <c r="AX164" s="14" t="s">
        <v>74</v>
      </c>
      <c r="AY164" s="253" t="s">
        <v>146</v>
      </c>
    </row>
    <row r="165" s="15" customFormat="1">
      <c r="A165" s="15"/>
      <c r="B165" s="254"/>
      <c r="C165" s="255"/>
      <c r="D165" s="234" t="s">
        <v>156</v>
      </c>
      <c r="E165" s="256" t="s">
        <v>1</v>
      </c>
      <c r="F165" s="257" t="s">
        <v>160</v>
      </c>
      <c r="G165" s="255"/>
      <c r="H165" s="258">
        <v>1.8999999999999999</v>
      </c>
      <c r="I165" s="259"/>
      <c r="J165" s="255"/>
      <c r="K165" s="255"/>
      <c r="L165" s="260"/>
      <c r="M165" s="261"/>
      <c r="N165" s="262"/>
      <c r="O165" s="262"/>
      <c r="P165" s="262"/>
      <c r="Q165" s="262"/>
      <c r="R165" s="262"/>
      <c r="S165" s="262"/>
      <c r="T165" s="263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4" t="s">
        <v>156</v>
      </c>
      <c r="AU165" s="264" t="s">
        <v>84</v>
      </c>
      <c r="AV165" s="15" t="s">
        <v>152</v>
      </c>
      <c r="AW165" s="15" t="s">
        <v>30</v>
      </c>
      <c r="AX165" s="15" t="s">
        <v>82</v>
      </c>
      <c r="AY165" s="264" t="s">
        <v>146</v>
      </c>
    </row>
    <row r="166" s="2" customFormat="1" ht="16.5" customHeight="1">
      <c r="A166" s="39"/>
      <c r="B166" s="40"/>
      <c r="C166" s="219" t="s">
        <v>194</v>
      </c>
      <c r="D166" s="219" t="s">
        <v>148</v>
      </c>
      <c r="E166" s="220" t="s">
        <v>1431</v>
      </c>
      <c r="F166" s="221" t="s">
        <v>1432</v>
      </c>
      <c r="G166" s="222" t="s">
        <v>218</v>
      </c>
      <c r="H166" s="223">
        <v>1.8999999999999999</v>
      </c>
      <c r="I166" s="224"/>
      <c r="J166" s="225">
        <f>ROUND(I166*H166,2)</f>
        <v>0</v>
      </c>
      <c r="K166" s="221" t="s">
        <v>33</v>
      </c>
      <c r="L166" s="45"/>
      <c r="M166" s="226" t="s">
        <v>1</v>
      </c>
      <c r="N166" s="227" t="s">
        <v>39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152</v>
      </c>
      <c r="AT166" s="230" t="s">
        <v>148</v>
      </c>
      <c r="AU166" s="230" t="s">
        <v>84</v>
      </c>
      <c r="AY166" s="18" t="s">
        <v>146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82</v>
      </c>
      <c r="BK166" s="231">
        <f>ROUND(I166*H166,2)</f>
        <v>0</v>
      </c>
      <c r="BL166" s="18" t="s">
        <v>152</v>
      </c>
      <c r="BM166" s="230" t="s">
        <v>198</v>
      </c>
    </row>
    <row r="167" s="2" customFormat="1" ht="24.15" customHeight="1">
      <c r="A167" s="39"/>
      <c r="B167" s="40"/>
      <c r="C167" s="219" t="s">
        <v>176</v>
      </c>
      <c r="D167" s="219" t="s">
        <v>148</v>
      </c>
      <c r="E167" s="220" t="s">
        <v>1433</v>
      </c>
      <c r="F167" s="221" t="s">
        <v>1434</v>
      </c>
      <c r="G167" s="222" t="s">
        <v>218</v>
      </c>
      <c r="H167" s="223">
        <v>10.07</v>
      </c>
      <c r="I167" s="224"/>
      <c r="J167" s="225">
        <f>ROUND(I167*H167,2)</f>
        <v>0</v>
      </c>
      <c r="K167" s="221" t="s">
        <v>33</v>
      </c>
      <c r="L167" s="45"/>
      <c r="M167" s="226" t="s">
        <v>1</v>
      </c>
      <c r="N167" s="227" t="s">
        <v>39</v>
      </c>
      <c r="O167" s="92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152</v>
      </c>
      <c r="AT167" s="230" t="s">
        <v>148</v>
      </c>
      <c r="AU167" s="230" t="s">
        <v>84</v>
      </c>
      <c r="AY167" s="18" t="s">
        <v>146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82</v>
      </c>
      <c r="BK167" s="231">
        <f>ROUND(I167*H167,2)</f>
        <v>0</v>
      </c>
      <c r="BL167" s="18" t="s">
        <v>152</v>
      </c>
      <c r="BM167" s="230" t="s">
        <v>204</v>
      </c>
    </row>
    <row r="168" s="13" customFormat="1">
      <c r="A168" s="13"/>
      <c r="B168" s="232"/>
      <c r="C168" s="233"/>
      <c r="D168" s="234" t="s">
        <v>156</v>
      </c>
      <c r="E168" s="235" t="s">
        <v>1</v>
      </c>
      <c r="F168" s="236" t="s">
        <v>1429</v>
      </c>
      <c r="G168" s="233"/>
      <c r="H168" s="235" t="s">
        <v>1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156</v>
      </c>
      <c r="AU168" s="242" t="s">
        <v>84</v>
      </c>
      <c r="AV168" s="13" t="s">
        <v>82</v>
      </c>
      <c r="AW168" s="13" t="s">
        <v>30</v>
      </c>
      <c r="AX168" s="13" t="s">
        <v>74</v>
      </c>
      <c r="AY168" s="242" t="s">
        <v>146</v>
      </c>
    </row>
    <row r="169" s="14" customFormat="1">
      <c r="A169" s="14"/>
      <c r="B169" s="243"/>
      <c r="C169" s="244"/>
      <c r="D169" s="234" t="s">
        <v>156</v>
      </c>
      <c r="E169" s="245" t="s">
        <v>1</v>
      </c>
      <c r="F169" s="246" t="s">
        <v>1435</v>
      </c>
      <c r="G169" s="244"/>
      <c r="H169" s="247">
        <v>10.07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3" t="s">
        <v>156</v>
      </c>
      <c r="AU169" s="253" t="s">
        <v>84</v>
      </c>
      <c r="AV169" s="14" t="s">
        <v>84</v>
      </c>
      <c r="AW169" s="14" t="s">
        <v>30</v>
      </c>
      <c r="AX169" s="14" t="s">
        <v>74</v>
      </c>
      <c r="AY169" s="253" t="s">
        <v>146</v>
      </c>
    </row>
    <row r="170" s="15" customFormat="1">
      <c r="A170" s="15"/>
      <c r="B170" s="254"/>
      <c r="C170" s="255"/>
      <c r="D170" s="234" t="s">
        <v>156</v>
      </c>
      <c r="E170" s="256" t="s">
        <v>1</v>
      </c>
      <c r="F170" s="257" t="s">
        <v>160</v>
      </c>
      <c r="G170" s="255"/>
      <c r="H170" s="258">
        <v>10.07</v>
      </c>
      <c r="I170" s="259"/>
      <c r="J170" s="255"/>
      <c r="K170" s="255"/>
      <c r="L170" s="260"/>
      <c r="M170" s="261"/>
      <c r="N170" s="262"/>
      <c r="O170" s="262"/>
      <c r="P170" s="262"/>
      <c r="Q170" s="262"/>
      <c r="R170" s="262"/>
      <c r="S170" s="262"/>
      <c r="T170" s="263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4" t="s">
        <v>156</v>
      </c>
      <c r="AU170" s="264" t="s">
        <v>84</v>
      </c>
      <c r="AV170" s="15" t="s">
        <v>152</v>
      </c>
      <c r="AW170" s="15" t="s">
        <v>30</v>
      </c>
      <c r="AX170" s="15" t="s">
        <v>82</v>
      </c>
      <c r="AY170" s="264" t="s">
        <v>146</v>
      </c>
    </row>
    <row r="171" s="2" customFormat="1" ht="33" customHeight="1">
      <c r="A171" s="39"/>
      <c r="B171" s="40"/>
      <c r="C171" s="219" t="s">
        <v>206</v>
      </c>
      <c r="D171" s="219" t="s">
        <v>148</v>
      </c>
      <c r="E171" s="220" t="s">
        <v>633</v>
      </c>
      <c r="F171" s="221" t="s">
        <v>634</v>
      </c>
      <c r="G171" s="222" t="s">
        <v>218</v>
      </c>
      <c r="H171" s="223">
        <v>10.07</v>
      </c>
      <c r="I171" s="224"/>
      <c r="J171" s="225">
        <f>ROUND(I171*H171,2)</f>
        <v>0</v>
      </c>
      <c r="K171" s="221" t="s">
        <v>33</v>
      </c>
      <c r="L171" s="45"/>
      <c r="M171" s="226" t="s">
        <v>1</v>
      </c>
      <c r="N171" s="227" t="s">
        <v>39</v>
      </c>
      <c r="O171" s="92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152</v>
      </c>
      <c r="AT171" s="230" t="s">
        <v>148</v>
      </c>
      <c r="AU171" s="230" t="s">
        <v>84</v>
      </c>
      <c r="AY171" s="18" t="s">
        <v>146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82</v>
      </c>
      <c r="BK171" s="231">
        <f>ROUND(I171*H171,2)</f>
        <v>0</v>
      </c>
      <c r="BL171" s="18" t="s">
        <v>152</v>
      </c>
      <c r="BM171" s="230" t="s">
        <v>209</v>
      </c>
    </row>
    <row r="172" s="13" customFormat="1">
      <c r="A172" s="13"/>
      <c r="B172" s="232"/>
      <c r="C172" s="233"/>
      <c r="D172" s="234" t="s">
        <v>156</v>
      </c>
      <c r="E172" s="235" t="s">
        <v>1</v>
      </c>
      <c r="F172" s="236" t="s">
        <v>1429</v>
      </c>
      <c r="G172" s="233"/>
      <c r="H172" s="235" t="s">
        <v>1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156</v>
      </c>
      <c r="AU172" s="242" t="s">
        <v>84</v>
      </c>
      <c r="AV172" s="13" t="s">
        <v>82</v>
      </c>
      <c r="AW172" s="13" t="s">
        <v>30</v>
      </c>
      <c r="AX172" s="13" t="s">
        <v>74</v>
      </c>
      <c r="AY172" s="242" t="s">
        <v>146</v>
      </c>
    </row>
    <row r="173" s="14" customFormat="1">
      <c r="A173" s="14"/>
      <c r="B173" s="243"/>
      <c r="C173" s="244"/>
      <c r="D173" s="234" t="s">
        <v>156</v>
      </c>
      <c r="E173" s="245" t="s">
        <v>1</v>
      </c>
      <c r="F173" s="246" t="s">
        <v>1435</v>
      </c>
      <c r="G173" s="244"/>
      <c r="H173" s="247">
        <v>10.07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156</v>
      </c>
      <c r="AU173" s="253" t="s">
        <v>84</v>
      </c>
      <c r="AV173" s="14" t="s">
        <v>84</v>
      </c>
      <c r="AW173" s="14" t="s">
        <v>30</v>
      </c>
      <c r="AX173" s="14" t="s">
        <v>74</v>
      </c>
      <c r="AY173" s="253" t="s">
        <v>146</v>
      </c>
    </row>
    <row r="174" s="15" customFormat="1">
      <c r="A174" s="15"/>
      <c r="B174" s="254"/>
      <c r="C174" s="255"/>
      <c r="D174" s="234" t="s">
        <v>156</v>
      </c>
      <c r="E174" s="256" t="s">
        <v>1</v>
      </c>
      <c r="F174" s="257" t="s">
        <v>160</v>
      </c>
      <c r="G174" s="255"/>
      <c r="H174" s="258">
        <v>10.07</v>
      </c>
      <c r="I174" s="259"/>
      <c r="J174" s="255"/>
      <c r="K174" s="255"/>
      <c r="L174" s="260"/>
      <c r="M174" s="261"/>
      <c r="N174" s="262"/>
      <c r="O174" s="262"/>
      <c r="P174" s="262"/>
      <c r="Q174" s="262"/>
      <c r="R174" s="262"/>
      <c r="S174" s="262"/>
      <c r="T174" s="263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4" t="s">
        <v>156</v>
      </c>
      <c r="AU174" s="264" t="s">
        <v>84</v>
      </c>
      <c r="AV174" s="15" t="s">
        <v>152</v>
      </c>
      <c r="AW174" s="15" t="s">
        <v>30</v>
      </c>
      <c r="AX174" s="15" t="s">
        <v>82</v>
      </c>
      <c r="AY174" s="264" t="s">
        <v>146</v>
      </c>
    </row>
    <row r="175" s="12" customFormat="1" ht="22.8" customHeight="1">
      <c r="A175" s="12"/>
      <c r="B175" s="203"/>
      <c r="C175" s="204"/>
      <c r="D175" s="205" t="s">
        <v>73</v>
      </c>
      <c r="E175" s="217" t="s">
        <v>194</v>
      </c>
      <c r="F175" s="217" t="s">
        <v>344</v>
      </c>
      <c r="G175" s="204"/>
      <c r="H175" s="204"/>
      <c r="I175" s="207"/>
      <c r="J175" s="218">
        <f>BK175</f>
        <v>0</v>
      </c>
      <c r="K175" s="204"/>
      <c r="L175" s="209"/>
      <c r="M175" s="210"/>
      <c r="N175" s="211"/>
      <c r="O175" s="211"/>
      <c r="P175" s="212">
        <f>SUM(P176:P200)</f>
        <v>0</v>
      </c>
      <c r="Q175" s="211"/>
      <c r="R175" s="212">
        <f>SUM(R176:R200)</f>
        <v>0</v>
      </c>
      <c r="S175" s="211"/>
      <c r="T175" s="213">
        <f>SUM(T176:T200)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4" t="s">
        <v>82</v>
      </c>
      <c r="AT175" s="215" t="s">
        <v>73</v>
      </c>
      <c r="AU175" s="215" t="s">
        <v>82</v>
      </c>
      <c r="AY175" s="214" t="s">
        <v>146</v>
      </c>
      <c r="BK175" s="216">
        <f>SUM(BK176:BK200)</f>
        <v>0</v>
      </c>
    </row>
    <row r="176" s="2" customFormat="1" ht="24.15" customHeight="1">
      <c r="A176" s="39"/>
      <c r="B176" s="40"/>
      <c r="C176" s="219" t="s">
        <v>180</v>
      </c>
      <c r="D176" s="219" t="s">
        <v>148</v>
      </c>
      <c r="E176" s="220" t="s">
        <v>1436</v>
      </c>
      <c r="F176" s="221" t="s">
        <v>1437</v>
      </c>
      <c r="G176" s="222" t="s">
        <v>307</v>
      </c>
      <c r="H176" s="223">
        <v>38</v>
      </c>
      <c r="I176" s="224"/>
      <c r="J176" s="225">
        <f>ROUND(I176*H176,2)</f>
        <v>0</v>
      </c>
      <c r="K176" s="221" t="s">
        <v>33</v>
      </c>
      <c r="L176" s="45"/>
      <c r="M176" s="226" t="s">
        <v>1</v>
      </c>
      <c r="N176" s="227" t="s">
        <v>39</v>
      </c>
      <c r="O176" s="92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152</v>
      </c>
      <c r="AT176" s="230" t="s">
        <v>148</v>
      </c>
      <c r="AU176" s="230" t="s">
        <v>84</v>
      </c>
      <c r="AY176" s="18" t="s">
        <v>146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82</v>
      </c>
      <c r="BK176" s="231">
        <f>ROUND(I176*H176,2)</f>
        <v>0</v>
      </c>
      <c r="BL176" s="18" t="s">
        <v>152</v>
      </c>
      <c r="BM176" s="230" t="s">
        <v>213</v>
      </c>
    </row>
    <row r="177" s="13" customFormat="1">
      <c r="A177" s="13"/>
      <c r="B177" s="232"/>
      <c r="C177" s="233"/>
      <c r="D177" s="234" t="s">
        <v>156</v>
      </c>
      <c r="E177" s="235" t="s">
        <v>1</v>
      </c>
      <c r="F177" s="236" t="s">
        <v>1438</v>
      </c>
      <c r="G177" s="233"/>
      <c r="H177" s="235" t="s">
        <v>1</v>
      </c>
      <c r="I177" s="237"/>
      <c r="J177" s="233"/>
      <c r="K177" s="233"/>
      <c r="L177" s="238"/>
      <c r="M177" s="239"/>
      <c r="N177" s="240"/>
      <c r="O177" s="240"/>
      <c r="P177" s="240"/>
      <c r="Q177" s="240"/>
      <c r="R177" s="240"/>
      <c r="S177" s="240"/>
      <c r="T177" s="24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2" t="s">
        <v>156</v>
      </c>
      <c r="AU177" s="242" t="s">
        <v>84</v>
      </c>
      <c r="AV177" s="13" t="s">
        <v>82</v>
      </c>
      <c r="AW177" s="13" t="s">
        <v>30</v>
      </c>
      <c r="AX177" s="13" t="s">
        <v>74</v>
      </c>
      <c r="AY177" s="242" t="s">
        <v>146</v>
      </c>
    </row>
    <row r="178" s="14" customFormat="1">
      <c r="A178" s="14"/>
      <c r="B178" s="243"/>
      <c r="C178" s="244"/>
      <c r="D178" s="234" t="s">
        <v>156</v>
      </c>
      <c r="E178" s="245" t="s">
        <v>1</v>
      </c>
      <c r="F178" s="246" t="s">
        <v>1439</v>
      </c>
      <c r="G178" s="244"/>
      <c r="H178" s="247">
        <v>38</v>
      </c>
      <c r="I178" s="248"/>
      <c r="J178" s="244"/>
      <c r="K178" s="244"/>
      <c r="L178" s="249"/>
      <c r="M178" s="250"/>
      <c r="N178" s="251"/>
      <c r="O178" s="251"/>
      <c r="P178" s="251"/>
      <c r="Q178" s="251"/>
      <c r="R178" s="251"/>
      <c r="S178" s="251"/>
      <c r="T178" s="25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3" t="s">
        <v>156</v>
      </c>
      <c r="AU178" s="253" t="s">
        <v>84</v>
      </c>
      <c r="AV178" s="14" t="s">
        <v>84</v>
      </c>
      <c r="AW178" s="14" t="s">
        <v>30</v>
      </c>
      <c r="AX178" s="14" t="s">
        <v>74</v>
      </c>
      <c r="AY178" s="253" t="s">
        <v>146</v>
      </c>
    </row>
    <row r="179" s="15" customFormat="1">
      <c r="A179" s="15"/>
      <c r="B179" s="254"/>
      <c r="C179" s="255"/>
      <c r="D179" s="234" t="s">
        <v>156</v>
      </c>
      <c r="E179" s="256" t="s">
        <v>1</v>
      </c>
      <c r="F179" s="257" t="s">
        <v>160</v>
      </c>
      <c r="G179" s="255"/>
      <c r="H179" s="258">
        <v>38</v>
      </c>
      <c r="I179" s="259"/>
      <c r="J179" s="255"/>
      <c r="K179" s="255"/>
      <c r="L179" s="260"/>
      <c r="M179" s="261"/>
      <c r="N179" s="262"/>
      <c r="O179" s="262"/>
      <c r="P179" s="262"/>
      <c r="Q179" s="262"/>
      <c r="R179" s="262"/>
      <c r="S179" s="262"/>
      <c r="T179" s="263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4" t="s">
        <v>156</v>
      </c>
      <c r="AU179" s="264" t="s">
        <v>84</v>
      </c>
      <c r="AV179" s="15" t="s">
        <v>152</v>
      </c>
      <c r="AW179" s="15" t="s">
        <v>30</v>
      </c>
      <c r="AX179" s="15" t="s">
        <v>82</v>
      </c>
      <c r="AY179" s="264" t="s">
        <v>146</v>
      </c>
    </row>
    <row r="180" s="2" customFormat="1" ht="21.75" customHeight="1">
      <c r="A180" s="39"/>
      <c r="B180" s="40"/>
      <c r="C180" s="219" t="s">
        <v>215</v>
      </c>
      <c r="D180" s="219" t="s">
        <v>148</v>
      </c>
      <c r="E180" s="220" t="s">
        <v>1440</v>
      </c>
      <c r="F180" s="221" t="s">
        <v>1441</v>
      </c>
      <c r="G180" s="222" t="s">
        <v>307</v>
      </c>
      <c r="H180" s="223">
        <v>38</v>
      </c>
      <c r="I180" s="224"/>
      <c r="J180" s="225">
        <f>ROUND(I180*H180,2)</f>
        <v>0</v>
      </c>
      <c r="K180" s="221" t="s">
        <v>33</v>
      </c>
      <c r="L180" s="45"/>
      <c r="M180" s="226" t="s">
        <v>1</v>
      </c>
      <c r="N180" s="227" t="s">
        <v>39</v>
      </c>
      <c r="O180" s="92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152</v>
      </c>
      <c r="AT180" s="230" t="s">
        <v>148</v>
      </c>
      <c r="AU180" s="230" t="s">
        <v>84</v>
      </c>
      <c r="AY180" s="18" t="s">
        <v>146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82</v>
      </c>
      <c r="BK180" s="231">
        <f>ROUND(I180*H180,2)</f>
        <v>0</v>
      </c>
      <c r="BL180" s="18" t="s">
        <v>152</v>
      </c>
      <c r="BM180" s="230" t="s">
        <v>219</v>
      </c>
    </row>
    <row r="181" s="2" customFormat="1" ht="37.8" customHeight="1">
      <c r="A181" s="39"/>
      <c r="B181" s="40"/>
      <c r="C181" s="219" t="s">
        <v>186</v>
      </c>
      <c r="D181" s="219" t="s">
        <v>148</v>
      </c>
      <c r="E181" s="220" t="s">
        <v>1442</v>
      </c>
      <c r="F181" s="221" t="s">
        <v>1443</v>
      </c>
      <c r="G181" s="222" t="s">
        <v>218</v>
      </c>
      <c r="H181" s="223">
        <v>12.614000000000001</v>
      </c>
      <c r="I181" s="224"/>
      <c r="J181" s="225">
        <f>ROUND(I181*H181,2)</f>
        <v>0</v>
      </c>
      <c r="K181" s="221" t="s">
        <v>33</v>
      </c>
      <c r="L181" s="45"/>
      <c r="M181" s="226" t="s">
        <v>1</v>
      </c>
      <c r="N181" s="227" t="s">
        <v>39</v>
      </c>
      <c r="O181" s="92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152</v>
      </c>
      <c r="AT181" s="230" t="s">
        <v>148</v>
      </c>
      <c r="AU181" s="230" t="s">
        <v>84</v>
      </c>
      <c r="AY181" s="18" t="s">
        <v>146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82</v>
      </c>
      <c r="BK181" s="231">
        <f>ROUND(I181*H181,2)</f>
        <v>0</v>
      </c>
      <c r="BL181" s="18" t="s">
        <v>152</v>
      </c>
      <c r="BM181" s="230" t="s">
        <v>224</v>
      </c>
    </row>
    <row r="182" s="13" customFormat="1">
      <c r="A182" s="13"/>
      <c r="B182" s="232"/>
      <c r="C182" s="233"/>
      <c r="D182" s="234" t="s">
        <v>156</v>
      </c>
      <c r="E182" s="235" t="s">
        <v>1</v>
      </c>
      <c r="F182" s="236" t="s">
        <v>1408</v>
      </c>
      <c r="G182" s="233"/>
      <c r="H182" s="235" t="s">
        <v>1</v>
      </c>
      <c r="I182" s="237"/>
      <c r="J182" s="233"/>
      <c r="K182" s="233"/>
      <c r="L182" s="238"/>
      <c r="M182" s="239"/>
      <c r="N182" s="240"/>
      <c r="O182" s="240"/>
      <c r="P182" s="240"/>
      <c r="Q182" s="240"/>
      <c r="R182" s="240"/>
      <c r="S182" s="240"/>
      <c r="T182" s="24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2" t="s">
        <v>156</v>
      </c>
      <c r="AU182" s="242" t="s">
        <v>84</v>
      </c>
      <c r="AV182" s="13" t="s">
        <v>82</v>
      </c>
      <c r="AW182" s="13" t="s">
        <v>30</v>
      </c>
      <c r="AX182" s="13" t="s">
        <v>74</v>
      </c>
      <c r="AY182" s="242" t="s">
        <v>146</v>
      </c>
    </row>
    <row r="183" s="14" customFormat="1">
      <c r="A183" s="14"/>
      <c r="B183" s="243"/>
      <c r="C183" s="244"/>
      <c r="D183" s="234" t="s">
        <v>156</v>
      </c>
      <c r="E183" s="245" t="s">
        <v>1</v>
      </c>
      <c r="F183" s="246" t="s">
        <v>1414</v>
      </c>
      <c r="G183" s="244"/>
      <c r="H183" s="247">
        <v>12.614000000000001</v>
      </c>
      <c r="I183" s="248"/>
      <c r="J183" s="244"/>
      <c r="K183" s="244"/>
      <c r="L183" s="249"/>
      <c r="M183" s="250"/>
      <c r="N183" s="251"/>
      <c r="O183" s="251"/>
      <c r="P183" s="251"/>
      <c r="Q183" s="251"/>
      <c r="R183" s="251"/>
      <c r="S183" s="251"/>
      <c r="T183" s="25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3" t="s">
        <v>156</v>
      </c>
      <c r="AU183" s="253" t="s">
        <v>84</v>
      </c>
      <c r="AV183" s="14" t="s">
        <v>84</v>
      </c>
      <c r="AW183" s="14" t="s">
        <v>30</v>
      </c>
      <c r="AX183" s="14" t="s">
        <v>74</v>
      </c>
      <c r="AY183" s="253" t="s">
        <v>146</v>
      </c>
    </row>
    <row r="184" s="15" customFormat="1">
      <c r="A184" s="15"/>
      <c r="B184" s="254"/>
      <c r="C184" s="255"/>
      <c r="D184" s="234" t="s">
        <v>156</v>
      </c>
      <c r="E184" s="256" t="s">
        <v>1</v>
      </c>
      <c r="F184" s="257" t="s">
        <v>160</v>
      </c>
      <c r="G184" s="255"/>
      <c r="H184" s="258">
        <v>12.614000000000001</v>
      </c>
      <c r="I184" s="259"/>
      <c r="J184" s="255"/>
      <c r="K184" s="255"/>
      <c r="L184" s="260"/>
      <c r="M184" s="261"/>
      <c r="N184" s="262"/>
      <c r="O184" s="262"/>
      <c r="P184" s="262"/>
      <c r="Q184" s="262"/>
      <c r="R184" s="262"/>
      <c r="S184" s="262"/>
      <c r="T184" s="263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64" t="s">
        <v>156</v>
      </c>
      <c r="AU184" s="264" t="s">
        <v>84</v>
      </c>
      <c r="AV184" s="15" t="s">
        <v>152</v>
      </c>
      <c r="AW184" s="15" t="s">
        <v>30</v>
      </c>
      <c r="AX184" s="15" t="s">
        <v>82</v>
      </c>
      <c r="AY184" s="264" t="s">
        <v>146</v>
      </c>
    </row>
    <row r="185" s="2" customFormat="1" ht="37.8" customHeight="1">
      <c r="A185" s="39"/>
      <c r="B185" s="40"/>
      <c r="C185" s="219" t="s">
        <v>8</v>
      </c>
      <c r="D185" s="219" t="s">
        <v>148</v>
      </c>
      <c r="E185" s="220" t="s">
        <v>1444</v>
      </c>
      <c r="F185" s="221" t="s">
        <v>1445</v>
      </c>
      <c r="G185" s="222" t="s">
        <v>218</v>
      </c>
      <c r="H185" s="223">
        <v>4.3319999999999999</v>
      </c>
      <c r="I185" s="224"/>
      <c r="J185" s="225">
        <f>ROUND(I185*H185,2)</f>
        <v>0</v>
      </c>
      <c r="K185" s="221" t="s">
        <v>33</v>
      </c>
      <c r="L185" s="45"/>
      <c r="M185" s="226" t="s">
        <v>1</v>
      </c>
      <c r="N185" s="227" t="s">
        <v>39</v>
      </c>
      <c r="O185" s="92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152</v>
      </c>
      <c r="AT185" s="230" t="s">
        <v>148</v>
      </c>
      <c r="AU185" s="230" t="s">
        <v>84</v>
      </c>
      <c r="AY185" s="18" t="s">
        <v>146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82</v>
      </c>
      <c r="BK185" s="231">
        <f>ROUND(I185*H185,2)</f>
        <v>0</v>
      </c>
      <c r="BL185" s="18" t="s">
        <v>152</v>
      </c>
      <c r="BM185" s="230" t="s">
        <v>229</v>
      </c>
    </row>
    <row r="186" s="13" customFormat="1">
      <c r="A186" s="13"/>
      <c r="B186" s="232"/>
      <c r="C186" s="233"/>
      <c r="D186" s="234" t="s">
        <v>156</v>
      </c>
      <c r="E186" s="235" t="s">
        <v>1</v>
      </c>
      <c r="F186" s="236" t="s">
        <v>1417</v>
      </c>
      <c r="G186" s="233"/>
      <c r="H186" s="235" t="s">
        <v>1</v>
      </c>
      <c r="I186" s="237"/>
      <c r="J186" s="233"/>
      <c r="K186" s="233"/>
      <c r="L186" s="238"/>
      <c r="M186" s="239"/>
      <c r="N186" s="240"/>
      <c r="O186" s="240"/>
      <c r="P186" s="240"/>
      <c r="Q186" s="240"/>
      <c r="R186" s="240"/>
      <c r="S186" s="240"/>
      <c r="T186" s="24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2" t="s">
        <v>156</v>
      </c>
      <c r="AU186" s="242" t="s">
        <v>84</v>
      </c>
      <c r="AV186" s="13" t="s">
        <v>82</v>
      </c>
      <c r="AW186" s="13" t="s">
        <v>30</v>
      </c>
      <c r="AX186" s="13" t="s">
        <v>74</v>
      </c>
      <c r="AY186" s="242" t="s">
        <v>146</v>
      </c>
    </row>
    <row r="187" s="13" customFormat="1">
      <c r="A187" s="13"/>
      <c r="B187" s="232"/>
      <c r="C187" s="233"/>
      <c r="D187" s="234" t="s">
        <v>156</v>
      </c>
      <c r="E187" s="235" t="s">
        <v>1</v>
      </c>
      <c r="F187" s="236" t="s">
        <v>1446</v>
      </c>
      <c r="G187" s="233"/>
      <c r="H187" s="235" t="s">
        <v>1</v>
      </c>
      <c r="I187" s="237"/>
      <c r="J187" s="233"/>
      <c r="K187" s="233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156</v>
      </c>
      <c r="AU187" s="242" t="s">
        <v>84</v>
      </c>
      <c r="AV187" s="13" t="s">
        <v>82</v>
      </c>
      <c r="AW187" s="13" t="s">
        <v>30</v>
      </c>
      <c r="AX187" s="13" t="s">
        <v>74</v>
      </c>
      <c r="AY187" s="242" t="s">
        <v>146</v>
      </c>
    </row>
    <row r="188" s="14" customFormat="1">
      <c r="A188" s="14"/>
      <c r="B188" s="243"/>
      <c r="C188" s="244"/>
      <c r="D188" s="234" t="s">
        <v>156</v>
      </c>
      <c r="E188" s="245" t="s">
        <v>1</v>
      </c>
      <c r="F188" s="246" t="s">
        <v>1411</v>
      </c>
      <c r="G188" s="244"/>
      <c r="H188" s="247">
        <v>4.3319999999999999</v>
      </c>
      <c r="I188" s="248"/>
      <c r="J188" s="244"/>
      <c r="K188" s="244"/>
      <c r="L188" s="249"/>
      <c r="M188" s="250"/>
      <c r="N188" s="251"/>
      <c r="O188" s="251"/>
      <c r="P188" s="251"/>
      <c r="Q188" s="251"/>
      <c r="R188" s="251"/>
      <c r="S188" s="251"/>
      <c r="T188" s="25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3" t="s">
        <v>156</v>
      </c>
      <c r="AU188" s="253" t="s">
        <v>84</v>
      </c>
      <c r="AV188" s="14" t="s">
        <v>84</v>
      </c>
      <c r="AW188" s="14" t="s">
        <v>30</v>
      </c>
      <c r="AX188" s="14" t="s">
        <v>74</v>
      </c>
      <c r="AY188" s="253" t="s">
        <v>146</v>
      </c>
    </row>
    <row r="189" s="15" customFormat="1">
      <c r="A189" s="15"/>
      <c r="B189" s="254"/>
      <c r="C189" s="255"/>
      <c r="D189" s="234" t="s">
        <v>156</v>
      </c>
      <c r="E189" s="256" t="s">
        <v>1</v>
      </c>
      <c r="F189" s="257" t="s">
        <v>160</v>
      </c>
      <c r="G189" s="255"/>
      <c r="H189" s="258">
        <v>4.3319999999999999</v>
      </c>
      <c r="I189" s="259"/>
      <c r="J189" s="255"/>
      <c r="K189" s="255"/>
      <c r="L189" s="260"/>
      <c r="M189" s="261"/>
      <c r="N189" s="262"/>
      <c r="O189" s="262"/>
      <c r="P189" s="262"/>
      <c r="Q189" s="262"/>
      <c r="R189" s="262"/>
      <c r="S189" s="262"/>
      <c r="T189" s="263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4" t="s">
        <v>156</v>
      </c>
      <c r="AU189" s="264" t="s">
        <v>84</v>
      </c>
      <c r="AV189" s="15" t="s">
        <v>152</v>
      </c>
      <c r="AW189" s="15" t="s">
        <v>30</v>
      </c>
      <c r="AX189" s="15" t="s">
        <v>82</v>
      </c>
      <c r="AY189" s="264" t="s">
        <v>146</v>
      </c>
    </row>
    <row r="190" s="2" customFormat="1" ht="24.15" customHeight="1">
      <c r="A190" s="39"/>
      <c r="B190" s="40"/>
      <c r="C190" s="219" t="s">
        <v>190</v>
      </c>
      <c r="D190" s="219" t="s">
        <v>148</v>
      </c>
      <c r="E190" s="220" t="s">
        <v>1447</v>
      </c>
      <c r="F190" s="221" t="s">
        <v>1448</v>
      </c>
      <c r="G190" s="222" t="s">
        <v>218</v>
      </c>
      <c r="H190" s="223">
        <v>16.946000000000002</v>
      </c>
      <c r="I190" s="224"/>
      <c r="J190" s="225">
        <f>ROUND(I190*H190,2)</f>
        <v>0</v>
      </c>
      <c r="K190" s="221" t="s">
        <v>33</v>
      </c>
      <c r="L190" s="45"/>
      <c r="M190" s="226" t="s">
        <v>1</v>
      </c>
      <c r="N190" s="227" t="s">
        <v>39</v>
      </c>
      <c r="O190" s="92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152</v>
      </c>
      <c r="AT190" s="230" t="s">
        <v>148</v>
      </c>
      <c r="AU190" s="230" t="s">
        <v>84</v>
      </c>
      <c r="AY190" s="18" t="s">
        <v>146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8" t="s">
        <v>82</v>
      </c>
      <c r="BK190" s="231">
        <f>ROUND(I190*H190,2)</f>
        <v>0</v>
      </c>
      <c r="BL190" s="18" t="s">
        <v>152</v>
      </c>
      <c r="BM190" s="230" t="s">
        <v>234</v>
      </c>
    </row>
    <row r="191" s="13" customFormat="1">
      <c r="A191" s="13"/>
      <c r="B191" s="232"/>
      <c r="C191" s="233"/>
      <c r="D191" s="234" t="s">
        <v>156</v>
      </c>
      <c r="E191" s="235" t="s">
        <v>1</v>
      </c>
      <c r="F191" s="236" t="s">
        <v>1408</v>
      </c>
      <c r="G191" s="233"/>
      <c r="H191" s="235" t="s">
        <v>1</v>
      </c>
      <c r="I191" s="237"/>
      <c r="J191" s="233"/>
      <c r="K191" s="233"/>
      <c r="L191" s="238"/>
      <c r="M191" s="239"/>
      <c r="N191" s="240"/>
      <c r="O191" s="240"/>
      <c r="P191" s="240"/>
      <c r="Q191" s="240"/>
      <c r="R191" s="240"/>
      <c r="S191" s="240"/>
      <c r="T191" s="24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2" t="s">
        <v>156</v>
      </c>
      <c r="AU191" s="242" t="s">
        <v>84</v>
      </c>
      <c r="AV191" s="13" t="s">
        <v>82</v>
      </c>
      <c r="AW191" s="13" t="s">
        <v>30</v>
      </c>
      <c r="AX191" s="13" t="s">
        <v>74</v>
      </c>
      <c r="AY191" s="242" t="s">
        <v>146</v>
      </c>
    </row>
    <row r="192" s="14" customFormat="1">
      <c r="A192" s="14"/>
      <c r="B192" s="243"/>
      <c r="C192" s="244"/>
      <c r="D192" s="234" t="s">
        <v>156</v>
      </c>
      <c r="E192" s="245" t="s">
        <v>1</v>
      </c>
      <c r="F192" s="246" t="s">
        <v>1414</v>
      </c>
      <c r="G192" s="244"/>
      <c r="H192" s="247">
        <v>12.614000000000001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3" t="s">
        <v>156</v>
      </c>
      <c r="AU192" s="253" t="s">
        <v>84</v>
      </c>
      <c r="AV192" s="14" t="s">
        <v>84</v>
      </c>
      <c r="AW192" s="14" t="s">
        <v>30</v>
      </c>
      <c r="AX192" s="14" t="s">
        <v>74</v>
      </c>
      <c r="AY192" s="253" t="s">
        <v>146</v>
      </c>
    </row>
    <row r="193" s="13" customFormat="1">
      <c r="A193" s="13"/>
      <c r="B193" s="232"/>
      <c r="C193" s="233"/>
      <c r="D193" s="234" t="s">
        <v>156</v>
      </c>
      <c r="E193" s="235" t="s">
        <v>1</v>
      </c>
      <c r="F193" s="236" t="s">
        <v>1449</v>
      </c>
      <c r="G193" s="233"/>
      <c r="H193" s="235" t="s">
        <v>1</v>
      </c>
      <c r="I193" s="237"/>
      <c r="J193" s="233"/>
      <c r="K193" s="233"/>
      <c r="L193" s="238"/>
      <c r="M193" s="239"/>
      <c r="N193" s="240"/>
      <c r="O193" s="240"/>
      <c r="P193" s="240"/>
      <c r="Q193" s="240"/>
      <c r="R193" s="240"/>
      <c r="S193" s="240"/>
      <c r="T193" s="24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2" t="s">
        <v>156</v>
      </c>
      <c r="AU193" s="242" t="s">
        <v>84</v>
      </c>
      <c r="AV193" s="13" t="s">
        <v>82</v>
      </c>
      <c r="AW193" s="13" t="s">
        <v>30</v>
      </c>
      <c r="AX193" s="13" t="s">
        <v>74</v>
      </c>
      <c r="AY193" s="242" t="s">
        <v>146</v>
      </c>
    </row>
    <row r="194" s="14" customFormat="1">
      <c r="A194" s="14"/>
      <c r="B194" s="243"/>
      <c r="C194" s="244"/>
      <c r="D194" s="234" t="s">
        <v>156</v>
      </c>
      <c r="E194" s="245" t="s">
        <v>1</v>
      </c>
      <c r="F194" s="246" t="s">
        <v>1411</v>
      </c>
      <c r="G194" s="244"/>
      <c r="H194" s="247">
        <v>4.3319999999999999</v>
      </c>
      <c r="I194" s="248"/>
      <c r="J194" s="244"/>
      <c r="K194" s="244"/>
      <c r="L194" s="249"/>
      <c r="M194" s="250"/>
      <c r="N194" s="251"/>
      <c r="O194" s="251"/>
      <c r="P194" s="251"/>
      <c r="Q194" s="251"/>
      <c r="R194" s="251"/>
      <c r="S194" s="251"/>
      <c r="T194" s="25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3" t="s">
        <v>156</v>
      </c>
      <c r="AU194" s="253" t="s">
        <v>84</v>
      </c>
      <c r="AV194" s="14" t="s">
        <v>84</v>
      </c>
      <c r="AW194" s="14" t="s">
        <v>30</v>
      </c>
      <c r="AX194" s="14" t="s">
        <v>74</v>
      </c>
      <c r="AY194" s="253" t="s">
        <v>146</v>
      </c>
    </row>
    <row r="195" s="15" customFormat="1">
      <c r="A195" s="15"/>
      <c r="B195" s="254"/>
      <c r="C195" s="255"/>
      <c r="D195" s="234" t="s">
        <v>156</v>
      </c>
      <c r="E195" s="256" t="s">
        <v>1</v>
      </c>
      <c r="F195" s="257" t="s">
        <v>160</v>
      </c>
      <c r="G195" s="255"/>
      <c r="H195" s="258">
        <v>16.946000000000002</v>
      </c>
      <c r="I195" s="259"/>
      <c r="J195" s="255"/>
      <c r="K195" s="255"/>
      <c r="L195" s="260"/>
      <c r="M195" s="261"/>
      <c r="N195" s="262"/>
      <c r="O195" s="262"/>
      <c r="P195" s="262"/>
      <c r="Q195" s="262"/>
      <c r="R195" s="262"/>
      <c r="S195" s="262"/>
      <c r="T195" s="263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4" t="s">
        <v>156</v>
      </c>
      <c r="AU195" s="264" t="s">
        <v>84</v>
      </c>
      <c r="AV195" s="15" t="s">
        <v>152</v>
      </c>
      <c r="AW195" s="15" t="s">
        <v>30</v>
      </c>
      <c r="AX195" s="15" t="s">
        <v>82</v>
      </c>
      <c r="AY195" s="264" t="s">
        <v>146</v>
      </c>
    </row>
    <row r="196" s="2" customFormat="1" ht="24.15" customHeight="1">
      <c r="A196" s="39"/>
      <c r="B196" s="40"/>
      <c r="C196" s="219" t="s">
        <v>236</v>
      </c>
      <c r="D196" s="219" t="s">
        <v>148</v>
      </c>
      <c r="E196" s="220" t="s">
        <v>1450</v>
      </c>
      <c r="F196" s="221" t="s">
        <v>1451</v>
      </c>
      <c r="G196" s="222" t="s">
        <v>218</v>
      </c>
      <c r="H196" s="223">
        <v>4.3319999999999999</v>
      </c>
      <c r="I196" s="224"/>
      <c r="J196" s="225">
        <f>ROUND(I196*H196,2)</f>
        <v>0</v>
      </c>
      <c r="K196" s="221" t="s">
        <v>33</v>
      </c>
      <c r="L196" s="45"/>
      <c r="M196" s="226" t="s">
        <v>1</v>
      </c>
      <c r="N196" s="227" t="s">
        <v>39</v>
      </c>
      <c r="O196" s="92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152</v>
      </c>
      <c r="AT196" s="230" t="s">
        <v>148</v>
      </c>
      <c r="AU196" s="230" t="s">
        <v>84</v>
      </c>
      <c r="AY196" s="18" t="s">
        <v>146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82</v>
      </c>
      <c r="BK196" s="231">
        <f>ROUND(I196*H196,2)</f>
        <v>0</v>
      </c>
      <c r="BL196" s="18" t="s">
        <v>152</v>
      </c>
      <c r="BM196" s="230" t="s">
        <v>239</v>
      </c>
    </row>
    <row r="197" s="13" customFormat="1">
      <c r="A197" s="13"/>
      <c r="B197" s="232"/>
      <c r="C197" s="233"/>
      <c r="D197" s="234" t="s">
        <v>156</v>
      </c>
      <c r="E197" s="235" t="s">
        <v>1</v>
      </c>
      <c r="F197" s="236" t="s">
        <v>1417</v>
      </c>
      <c r="G197" s="233"/>
      <c r="H197" s="235" t="s">
        <v>1</v>
      </c>
      <c r="I197" s="237"/>
      <c r="J197" s="233"/>
      <c r="K197" s="233"/>
      <c r="L197" s="238"/>
      <c r="M197" s="239"/>
      <c r="N197" s="240"/>
      <c r="O197" s="240"/>
      <c r="P197" s="240"/>
      <c r="Q197" s="240"/>
      <c r="R197" s="240"/>
      <c r="S197" s="240"/>
      <c r="T197" s="24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2" t="s">
        <v>156</v>
      </c>
      <c r="AU197" s="242" t="s">
        <v>84</v>
      </c>
      <c r="AV197" s="13" t="s">
        <v>82</v>
      </c>
      <c r="AW197" s="13" t="s">
        <v>30</v>
      </c>
      <c r="AX197" s="13" t="s">
        <v>74</v>
      </c>
      <c r="AY197" s="242" t="s">
        <v>146</v>
      </c>
    </row>
    <row r="198" s="13" customFormat="1">
      <c r="A198" s="13"/>
      <c r="B198" s="232"/>
      <c r="C198" s="233"/>
      <c r="D198" s="234" t="s">
        <v>156</v>
      </c>
      <c r="E198" s="235" t="s">
        <v>1</v>
      </c>
      <c r="F198" s="236" t="s">
        <v>1418</v>
      </c>
      <c r="G198" s="233"/>
      <c r="H198" s="235" t="s">
        <v>1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2" t="s">
        <v>156</v>
      </c>
      <c r="AU198" s="242" t="s">
        <v>84</v>
      </c>
      <c r="AV198" s="13" t="s">
        <v>82</v>
      </c>
      <c r="AW198" s="13" t="s">
        <v>30</v>
      </c>
      <c r="AX198" s="13" t="s">
        <v>74</v>
      </c>
      <c r="AY198" s="242" t="s">
        <v>146</v>
      </c>
    </row>
    <row r="199" s="14" customFormat="1">
      <c r="A199" s="14"/>
      <c r="B199" s="243"/>
      <c r="C199" s="244"/>
      <c r="D199" s="234" t="s">
        <v>156</v>
      </c>
      <c r="E199" s="245" t="s">
        <v>1</v>
      </c>
      <c r="F199" s="246" t="s">
        <v>1411</v>
      </c>
      <c r="G199" s="244"/>
      <c r="H199" s="247">
        <v>4.3319999999999999</v>
      </c>
      <c r="I199" s="248"/>
      <c r="J199" s="244"/>
      <c r="K199" s="244"/>
      <c r="L199" s="249"/>
      <c r="M199" s="250"/>
      <c r="N199" s="251"/>
      <c r="O199" s="251"/>
      <c r="P199" s="251"/>
      <c r="Q199" s="251"/>
      <c r="R199" s="251"/>
      <c r="S199" s="251"/>
      <c r="T199" s="25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3" t="s">
        <v>156</v>
      </c>
      <c r="AU199" s="253" t="s">
        <v>84</v>
      </c>
      <c r="AV199" s="14" t="s">
        <v>84</v>
      </c>
      <c r="AW199" s="14" t="s">
        <v>30</v>
      </c>
      <c r="AX199" s="14" t="s">
        <v>74</v>
      </c>
      <c r="AY199" s="253" t="s">
        <v>146</v>
      </c>
    </row>
    <row r="200" s="15" customFormat="1">
      <c r="A200" s="15"/>
      <c r="B200" s="254"/>
      <c r="C200" s="255"/>
      <c r="D200" s="234" t="s">
        <v>156</v>
      </c>
      <c r="E200" s="256" t="s">
        <v>1</v>
      </c>
      <c r="F200" s="257" t="s">
        <v>160</v>
      </c>
      <c r="G200" s="255"/>
      <c r="H200" s="258">
        <v>4.3319999999999999</v>
      </c>
      <c r="I200" s="259"/>
      <c r="J200" s="255"/>
      <c r="K200" s="255"/>
      <c r="L200" s="260"/>
      <c r="M200" s="261"/>
      <c r="N200" s="262"/>
      <c r="O200" s="262"/>
      <c r="P200" s="262"/>
      <c r="Q200" s="262"/>
      <c r="R200" s="262"/>
      <c r="S200" s="262"/>
      <c r="T200" s="263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64" t="s">
        <v>156</v>
      </c>
      <c r="AU200" s="264" t="s">
        <v>84</v>
      </c>
      <c r="AV200" s="15" t="s">
        <v>152</v>
      </c>
      <c r="AW200" s="15" t="s">
        <v>30</v>
      </c>
      <c r="AX200" s="15" t="s">
        <v>82</v>
      </c>
      <c r="AY200" s="264" t="s">
        <v>146</v>
      </c>
    </row>
    <row r="201" s="12" customFormat="1" ht="22.8" customHeight="1">
      <c r="A201" s="12"/>
      <c r="B201" s="203"/>
      <c r="C201" s="204"/>
      <c r="D201" s="205" t="s">
        <v>73</v>
      </c>
      <c r="E201" s="217" t="s">
        <v>366</v>
      </c>
      <c r="F201" s="217" t="s">
        <v>1452</v>
      </c>
      <c r="G201" s="204"/>
      <c r="H201" s="204"/>
      <c r="I201" s="207"/>
      <c r="J201" s="218">
        <f>BK201</f>
        <v>0</v>
      </c>
      <c r="K201" s="204"/>
      <c r="L201" s="209"/>
      <c r="M201" s="210"/>
      <c r="N201" s="211"/>
      <c r="O201" s="211"/>
      <c r="P201" s="212">
        <f>SUM(P202:P283)</f>
        <v>0</v>
      </c>
      <c r="Q201" s="211"/>
      <c r="R201" s="212">
        <f>SUM(R202:R283)</f>
        <v>0</v>
      </c>
      <c r="S201" s="211"/>
      <c r="T201" s="213">
        <f>SUM(T202:T283)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4" t="s">
        <v>82</v>
      </c>
      <c r="AT201" s="215" t="s">
        <v>73</v>
      </c>
      <c r="AU201" s="215" t="s">
        <v>82</v>
      </c>
      <c r="AY201" s="214" t="s">
        <v>146</v>
      </c>
      <c r="BK201" s="216">
        <f>SUM(BK202:BK283)</f>
        <v>0</v>
      </c>
    </row>
    <row r="202" s="2" customFormat="1" ht="37.8" customHeight="1">
      <c r="A202" s="39"/>
      <c r="B202" s="40"/>
      <c r="C202" s="219" t="s">
        <v>198</v>
      </c>
      <c r="D202" s="219" t="s">
        <v>148</v>
      </c>
      <c r="E202" s="220" t="s">
        <v>1453</v>
      </c>
      <c r="F202" s="221" t="s">
        <v>1454</v>
      </c>
      <c r="G202" s="222" t="s">
        <v>218</v>
      </c>
      <c r="H202" s="223">
        <v>28</v>
      </c>
      <c r="I202" s="224"/>
      <c r="J202" s="225">
        <f>ROUND(I202*H202,2)</f>
        <v>0</v>
      </c>
      <c r="K202" s="221" t="s">
        <v>33</v>
      </c>
      <c r="L202" s="45"/>
      <c r="M202" s="226" t="s">
        <v>1</v>
      </c>
      <c r="N202" s="227" t="s">
        <v>39</v>
      </c>
      <c r="O202" s="92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152</v>
      </c>
      <c r="AT202" s="230" t="s">
        <v>148</v>
      </c>
      <c r="AU202" s="230" t="s">
        <v>84</v>
      </c>
      <c r="AY202" s="18" t="s">
        <v>146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82</v>
      </c>
      <c r="BK202" s="231">
        <f>ROUND(I202*H202,2)</f>
        <v>0</v>
      </c>
      <c r="BL202" s="18" t="s">
        <v>152</v>
      </c>
      <c r="BM202" s="230" t="s">
        <v>243</v>
      </c>
    </row>
    <row r="203" s="13" customFormat="1">
      <c r="A203" s="13"/>
      <c r="B203" s="232"/>
      <c r="C203" s="233"/>
      <c r="D203" s="234" t="s">
        <v>156</v>
      </c>
      <c r="E203" s="235" t="s">
        <v>1</v>
      </c>
      <c r="F203" s="236" t="s">
        <v>1455</v>
      </c>
      <c r="G203" s="233"/>
      <c r="H203" s="235" t="s">
        <v>1</v>
      </c>
      <c r="I203" s="237"/>
      <c r="J203" s="233"/>
      <c r="K203" s="233"/>
      <c r="L203" s="238"/>
      <c r="M203" s="239"/>
      <c r="N203" s="240"/>
      <c r="O203" s="240"/>
      <c r="P203" s="240"/>
      <c r="Q203" s="240"/>
      <c r="R203" s="240"/>
      <c r="S203" s="240"/>
      <c r="T203" s="24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2" t="s">
        <v>156</v>
      </c>
      <c r="AU203" s="242" t="s">
        <v>84</v>
      </c>
      <c r="AV203" s="13" t="s">
        <v>82</v>
      </c>
      <c r="AW203" s="13" t="s">
        <v>30</v>
      </c>
      <c r="AX203" s="13" t="s">
        <v>74</v>
      </c>
      <c r="AY203" s="242" t="s">
        <v>146</v>
      </c>
    </row>
    <row r="204" s="14" customFormat="1">
      <c r="A204" s="14"/>
      <c r="B204" s="243"/>
      <c r="C204" s="244"/>
      <c r="D204" s="234" t="s">
        <v>156</v>
      </c>
      <c r="E204" s="245" t="s">
        <v>1</v>
      </c>
      <c r="F204" s="246" t="s">
        <v>1456</v>
      </c>
      <c r="G204" s="244"/>
      <c r="H204" s="247">
        <v>13</v>
      </c>
      <c r="I204" s="248"/>
      <c r="J204" s="244"/>
      <c r="K204" s="244"/>
      <c r="L204" s="249"/>
      <c r="M204" s="250"/>
      <c r="N204" s="251"/>
      <c r="O204" s="251"/>
      <c r="P204" s="251"/>
      <c r="Q204" s="251"/>
      <c r="R204" s="251"/>
      <c r="S204" s="251"/>
      <c r="T204" s="252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3" t="s">
        <v>156</v>
      </c>
      <c r="AU204" s="253" t="s">
        <v>84</v>
      </c>
      <c r="AV204" s="14" t="s">
        <v>84</v>
      </c>
      <c r="AW204" s="14" t="s">
        <v>30</v>
      </c>
      <c r="AX204" s="14" t="s">
        <v>74</v>
      </c>
      <c r="AY204" s="253" t="s">
        <v>146</v>
      </c>
    </row>
    <row r="205" s="14" customFormat="1">
      <c r="A205" s="14"/>
      <c r="B205" s="243"/>
      <c r="C205" s="244"/>
      <c r="D205" s="234" t="s">
        <v>156</v>
      </c>
      <c r="E205" s="245" t="s">
        <v>1</v>
      </c>
      <c r="F205" s="246" t="s">
        <v>1457</v>
      </c>
      <c r="G205" s="244"/>
      <c r="H205" s="247">
        <v>15</v>
      </c>
      <c r="I205" s="248"/>
      <c r="J205" s="244"/>
      <c r="K205" s="244"/>
      <c r="L205" s="249"/>
      <c r="M205" s="250"/>
      <c r="N205" s="251"/>
      <c r="O205" s="251"/>
      <c r="P205" s="251"/>
      <c r="Q205" s="251"/>
      <c r="R205" s="251"/>
      <c r="S205" s="251"/>
      <c r="T205" s="25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3" t="s">
        <v>156</v>
      </c>
      <c r="AU205" s="253" t="s">
        <v>84</v>
      </c>
      <c r="AV205" s="14" t="s">
        <v>84</v>
      </c>
      <c r="AW205" s="14" t="s">
        <v>30</v>
      </c>
      <c r="AX205" s="14" t="s">
        <v>74</v>
      </c>
      <c r="AY205" s="253" t="s">
        <v>146</v>
      </c>
    </row>
    <row r="206" s="15" customFormat="1">
      <c r="A206" s="15"/>
      <c r="B206" s="254"/>
      <c r="C206" s="255"/>
      <c r="D206" s="234" t="s">
        <v>156</v>
      </c>
      <c r="E206" s="256" t="s">
        <v>1</v>
      </c>
      <c r="F206" s="257" t="s">
        <v>160</v>
      </c>
      <c r="G206" s="255"/>
      <c r="H206" s="258">
        <v>28</v>
      </c>
      <c r="I206" s="259"/>
      <c r="J206" s="255"/>
      <c r="K206" s="255"/>
      <c r="L206" s="260"/>
      <c r="M206" s="261"/>
      <c r="N206" s="262"/>
      <c r="O206" s="262"/>
      <c r="P206" s="262"/>
      <c r="Q206" s="262"/>
      <c r="R206" s="262"/>
      <c r="S206" s="262"/>
      <c r="T206" s="263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4" t="s">
        <v>156</v>
      </c>
      <c r="AU206" s="264" t="s">
        <v>84</v>
      </c>
      <c r="AV206" s="15" t="s">
        <v>152</v>
      </c>
      <c r="AW206" s="15" t="s">
        <v>30</v>
      </c>
      <c r="AX206" s="15" t="s">
        <v>82</v>
      </c>
      <c r="AY206" s="264" t="s">
        <v>146</v>
      </c>
    </row>
    <row r="207" s="2" customFormat="1" ht="33" customHeight="1">
      <c r="A207" s="39"/>
      <c r="B207" s="40"/>
      <c r="C207" s="219" t="s">
        <v>244</v>
      </c>
      <c r="D207" s="219" t="s">
        <v>148</v>
      </c>
      <c r="E207" s="220" t="s">
        <v>1458</v>
      </c>
      <c r="F207" s="221" t="s">
        <v>1459</v>
      </c>
      <c r="G207" s="222" t="s">
        <v>218</v>
      </c>
      <c r="H207" s="223">
        <v>548.41300000000001</v>
      </c>
      <c r="I207" s="224"/>
      <c r="J207" s="225">
        <f>ROUND(I207*H207,2)</f>
        <v>0</v>
      </c>
      <c r="K207" s="221" t="s">
        <v>33</v>
      </c>
      <c r="L207" s="45"/>
      <c r="M207" s="226" t="s">
        <v>1</v>
      </c>
      <c r="N207" s="227" t="s">
        <v>39</v>
      </c>
      <c r="O207" s="92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0" t="s">
        <v>152</v>
      </c>
      <c r="AT207" s="230" t="s">
        <v>148</v>
      </c>
      <c r="AU207" s="230" t="s">
        <v>84</v>
      </c>
      <c r="AY207" s="18" t="s">
        <v>146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8" t="s">
        <v>82</v>
      </c>
      <c r="BK207" s="231">
        <f>ROUND(I207*H207,2)</f>
        <v>0</v>
      </c>
      <c r="BL207" s="18" t="s">
        <v>152</v>
      </c>
      <c r="BM207" s="230" t="s">
        <v>247</v>
      </c>
    </row>
    <row r="208" s="13" customFormat="1">
      <c r="A208" s="13"/>
      <c r="B208" s="232"/>
      <c r="C208" s="233"/>
      <c r="D208" s="234" t="s">
        <v>156</v>
      </c>
      <c r="E208" s="235" t="s">
        <v>1</v>
      </c>
      <c r="F208" s="236" t="s">
        <v>1460</v>
      </c>
      <c r="G208" s="233"/>
      <c r="H208" s="235" t="s">
        <v>1</v>
      </c>
      <c r="I208" s="237"/>
      <c r="J208" s="233"/>
      <c r="K208" s="233"/>
      <c r="L208" s="238"/>
      <c r="M208" s="239"/>
      <c r="N208" s="240"/>
      <c r="O208" s="240"/>
      <c r="P208" s="240"/>
      <c r="Q208" s="240"/>
      <c r="R208" s="240"/>
      <c r="S208" s="240"/>
      <c r="T208" s="24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2" t="s">
        <v>156</v>
      </c>
      <c r="AU208" s="242" t="s">
        <v>84</v>
      </c>
      <c r="AV208" s="13" t="s">
        <v>82</v>
      </c>
      <c r="AW208" s="13" t="s">
        <v>30</v>
      </c>
      <c r="AX208" s="13" t="s">
        <v>74</v>
      </c>
      <c r="AY208" s="242" t="s">
        <v>146</v>
      </c>
    </row>
    <row r="209" s="13" customFormat="1">
      <c r="A209" s="13"/>
      <c r="B209" s="232"/>
      <c r="C209" s="233"/>
      <c r="D209" s="234" t="s">
        <v>156</v>
      </c>
      <c r="E209" s="235" t="s">
        <v>1</v>
      </c>
      <c r="F209" s="236" t="s">
        <v>1461</v>
      </c>
      <c r="G209" s="233"/>
      <c r="H209" s="235" t="s">
        <v>1</v>
      </c>
      <c r="I209" s="237"/>
      <c r="J209" s="233"/>
      <c r="K209" s="233"/>
      <c r="L209" s="238"/>
      <c r="M209" s="239"/>
      <c r="N209" s="240"/>
      <c r="O209" s="240"/>
      <c r="P209" s="240"/>
      <c r="Q209" s="240"/>
      <c r="R209" s="240"/>
      <c r="S209" s="240"/>
      <c r="T209" s="24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2" t="s">
        <v>156</v>
      </c>
      <c r="AU209" s="242" t="s">
        <v>84</v>
      </c>
      <c r="AV209" s="13" t="s">
        <v>82</v>
      </c>
      <c r="AW209" s="13" t="s">
        <v>30</v>
      </c>
      <c r="AX209" s="13" t="s">
        <v>74</v>
      </c>
      <c r="AY209" s="242" t="s">
        <v>146</v>
      </c>
    </row>
    <row r="210" s="14" customFormat="1">
      <c r="A210" s="14"/>
      <c r="B210" s="243"/>
      <c r="C210" s="244"/>
      <c r="D210" s="234" t="s">
        <v>156</v>
      </c>
      <c r="E210" s="245" t="s">
        <v>1</v>
      </c>
      <c r="F210" s="246" t="s">
        <v>1462</v>
      </c>
      <c r="G210" s="244"/>
      <c r="H210" s="247">
        <v>498.41300000000001</v>
      </c>
      <c r="I210" s="248"/>
      <c r="J210" s="244"/>
      <c r="K210" s="244"/>
      <c r="L210" s="249"/>
      <c r="M210" s="250"/>
      <c r="N210" s="251"/>
      <c r="O210" s="251"/>
      <c r="P210" s="251"/>
      <c r="Q210" s="251"/>
      <c r="R210" s="251"/>
      <c r="S210" s="251"/>
      <c r="T210" s="25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3" t="s">
        <v>156</v>
      </c>
      <c r="AU210" s="253" t="s">
        <v>84</v>
      </c>
      <c r="AV210" s="14" t="s">
        <v>84</v>
      </c>
      <c r="AW210" s="14" t="s">
        <v>30</v>
      </c>
      <c r="AX210" s="14" t="s">
        <v>74</v>
      </c>
      <c r="AY210" s="253" t="s">
        <v>146</v>
      </c>
    </row>
    <row r="211" s="13" customFormat="1">
      <c r="A211" s="13"/>
      <c r="B211" s="232"/>
      <c r="C211" s="233"/>
      <c r="D211" s="234" t="s">
        <v>156</v>
      </c>
      <c r="E211" s="235" t="s">
        <v>1</v>
      </c>
      <c r="F211" s="236" t="s">
        <v>1463</v>
      </c>
      <c r="G211" s="233"/>
      <c r="H211" s="235" t="s">
        <v>1</v>
      </c>
      <c r="I211" s="237"/>
      <c r="J211" s="233"/>
      <c r="K211" s="233"/>
      <c r="L211" s="238"/>
      <c r="M211" s="239"/>
      <c r="N211" s="240"/>
      <c r="O211" s="240"/>
      <c r="P211" s="240"/>
      <c r="Q211" s="240"/>
      <c r="R211" s="240"/>
      <c r="S211" s="240"/>
      <c r="T211" s="24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2" t="s">
        <v>156</v>
      </c>
      <c r="AU211" s="242" t="s">
        <v>84</v>
      </c>
      <c r="AV211" s="13" t="s">
        <v>82</v>
      </c>
      <c r="AW211" s="13" t="s">
        <v>30</v>
      </c>
      <c r="AX211" s="13" t="s">
        <v>74</v>
      </c>
      <c r="AY211" s="242" t="s">
        <v>146</v>
      </c>
    </row>
    <row r="212" s="13" customFormat="1">
      <c r="A212" s="13"/>
      <c r="B212" s="232"/>
      <c r="C212" s="233"/>
      <c r="D212" s="234" t="s">
        <v>156</v>
      </c>
      <c r="E212" s="235" t="s">
        <v>1</v>
      </c>
      <c r="F212" s="236" t="s">
        <v>1464</v>
      </c>
      <c r="G212" s="233"/>
      <c r="H212" s="235" t="s">
        <v>1</v>
      </c>
      <c r="I212" s="237"/>
      <c r="J212" s="233"/>
      <c r="K212" s="233"/>
      <c r="L212" s="238"/>
      <c r="M212" s="239"/>
      <c r="N212" s="240"/>
      <c r="O212" s="240"/>
      <c r="P212" s="240"/>
      <c r="Q212" s="240"/>
      <c r="R212" s="240"/>
      <c r="S212" s="240"/>
      <c r="T212" s="24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2" t="s">
        <v>156</v>
      </c>
      <c r="AU212" s="242" t="s">
        <v>84</v>
      </c>
      <c r="AV212" s="13" t="s">
        <v>82</v>
      </c>
      <c r="AW212" s="13" t="s">
        <v>30</v>
      </c>
      <c r="AX212" s="13" t="s">
        <v>74</v>
      </c>
      <c r="AY212" s="242" t="s">
        <v>146</v>
      </c>
    </row>
    <row r="213" s="14" customFormat="1">
      <c r="A213" s="14"/>
      <c r="B213" s="243"/>
      <c r="C213" s="244"/>
      <c r="D213" s="234" t="s">
        <v>156</v>
      </c>
      <c r="E213" s="245" t="s">
        <v>1</v>
      </c>
      <c r="F213" s="246" t="s">
        <v>1465</v>
      </c>
      <c r="G213" s="244"/>
      <c r="H213" s="247">
        <v>50</v>
      </c>
      <c r="I213" s="248"/>
      <c r="J213" s="244"/>
      <c r="K213" s="244"/>
      <c r="L213" s="249"/>
      <c r="M213" s="250"/>
      <c r="N213" s="251"/>
      <c r="O213" s="251"/>
      <c r="P213" s="251"/>
      <c r="Q213" s="251"/>
      <c r="R213" s="251"/>
      <c r="S213" s="251"/>
      <c r="T213" s="25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3" t="s">
        <v>156</v>
      </c>
      <c r="AU213" s="253" t="s">
        <v>84</v>
      </c>
      <c r="AV213" s="14" t="s">
        <v>84</v>
      </c>
      <c r="AW213" s="14" t="s">
        <v>30</v>
      </c>
      <c r="AX213" s="14" t="s">
        <v>74</v>
      </c>
      <c r="AY213" s="253" t="s">
        <v>146</v>
      </c>
    </row>
    <row r="214" s="16" customFormat="1">
      <c r="A214" s="16"/>
      <c r="B214" s="280"/>
      <c r="C214" s="281"/>
      <c r="D214" s="234" t="s">
        <v>156</v>
      </c>
      <c r="E214" s="282" t="s">
        <v>1</v>
      </c>
      <c r="F214" s="283" t="s">
        <v>706</v>
      </c>
      <c r="G214" s="281"/>
      <c r="H214" s="284">
        <v>548.41300000000001</v>
      </c>
      <c r="I214" s="285"/>
      <c r="J214" s="281"/>
      <c r="K214" s="281"/>
      <c r="L214" s="286"/>
      <c r="M214" s="287"/>
      <c r="N214" s="288"/>
      <c r="O214" s="288"/>
      <c r="P214" s="288"/>
      <c r="Q214" s="288"/>
      <c r="R214" s="288"/>
      <c r="S214" s="288"/>
      <c r="T214" s="289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T214" s="290" t="s">
        <v>156</v>
      </c>
      <c r="AU214" s="290" t="s">
        <v>84</v>
      </c>
      <c r="AV214" s="16" t="s">
        <v>161</v>
      </c>
      <c r="AW214" s="16" t="s">
        <v>30</v>
      </c>
      <c r="AX214" s="16" t="s">
        <v>74</v>
      </c>
      <c r="AY214" s="290" t="s">
        <v>146</v>
      </c>
    </row>
    <row r="215" s="13" customFormat="1">
      <c r="A215" s="13"/>
      <c r="B215" s="232"/>
      <c r="C215" s="233"/>
      <c r="D215" s="234" t="s">
        <v>156</v>
      </c>
      <c r="E215" s="235" t="s">
        <v>1</v>
      </c>
      <c r="F215" s="236" t="s">
        <v>1466</v>
      </c>
      <c r="G215" s="233"/>
      <c r="H215" s="235" t="s">
        <v>1</v>
      </c>
      <c r="I215" s="237"/>
      <c r="J215" s="233"/>
      <c r="K215" s="233"/>
      <c r="L215" s="238"/>
      <c r="M215" s="239"/>
      <c r="N215" s="240"/>
      <c r="O215" s="240"/>
      <c r="P215" s="240"/>
      <c r="Q215" s="240"/>
      <c r="R215" s="240"/>
      <c r="S215" s="240"/>
      <c r="T215" s="24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2" t="s">
        <v>156</v>
      </c>
      <c r="AU215" s="242" t="s">
        <v>84</v>
      </c>
      <c r="AV215" s="13" t="s">
        <v>82</v>
      </c>
      <c r="AW215" s="13" t="s">
        <v>30</v>
      </c>
      <c r="AX215" s="13" t="s">
        <v>74</v>
      </c>
      <c r="AY215" s="242" t="s">
        <v>146</v>
      </c>
    </row>
    <row r="216" s="13" customFormat="1">
      <c r="A216" s="13"/>
      <c r="B216" s="232"/>
      <c r="C216" s="233"/>
      <c r="D216" s="234" t="s">
        <v>156</v>
      </c>
      <c r="E216" s="235" t="s">
        <v>1</v>
      </c>
      <c r="F216" s="236" t="s">
        <v>1467</v>
      </c>
      <c r="G216" s="233"/>
      <c r="H216" s="235" t="s">
        <v>1</v>
      </c>
      <c r="I216" s="237"/>
      <c r="J216" s="233"/>
      <c r="K216" s="233"/>
      <c r="L216" s="238"/>
      <c r="M216" s="239"/>
      <c r="N216" s="240"/>
      <c r="O216" s="240"/>
      <c r="P216" s="240"/>
      <c r="Q216" s="240"/>
      <c r="R216" s="240"/>
      <c r="S216" s="240"/>
      <c r="T216" s="24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2" t="s">
        <v>156</v>
      </c>
      <c r="AU216" s="242" t="s">
        <v>84</v>
      </c>
      <c r="AV216" s="13" t="s">
        <v>82</v>
      </c>
      <c r="AW216" s="13" t="s">
        <v>30</v>
      </c>
      <c r="AX216" s="13" t="s">
        <v>74</v>
      </c>
      <c r="AY216" s="242" t="s">
        <v>146</v>
      </c>
    </row>
    <row r="217" s="15" customFormat="1">
      <c r="A217" s="15"/>
      <c r="B217" s="254"/>
      <c r="C217" s="255"/>
      <c r="D217" s="234" t="s">
        <v>156</v>
      </c>
      <c r="E217" s="256" t="s">
        <v>1</v>
      </c>
      <c r="F217" s="257" t="s">
        <v>160</v>
      </c>
      <c r="G217" s="255"/>
      <c r="H217" s="258">
        <v>548.41300000000001</v>
      </c>
      <c r="I217" s="259"/>
      <c r="J217" s="255"/>
      <c r="K217" s="255"/>
      <c r="L217" s="260"/>
      <c r="M217" s="261"/>
      <c r="N217" s="262"/>
      <c r="O217" s="262"/>
      <c r="P217" s="262"/>
      <c r="Q217" s="262"/>
      <c r="R217" s="262"/>
      <c r="S217" s="262"/>
      <c r="T217" s="263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4" t="s">
        <v>156</v>
      </c>
      <c r="AU217" s="264" t="s">
        <v>84</v>
      </c>
      <c r="AV217" s="15" t="s">
        <v>152</v>
      </c>
      <c r="AW217" s="15" t="s">
        <v>30</v>
      </c>
      <c r="AX217" s="15" t="s">
        <v>82</v>
      </c>
      <c r="AY217" s="264" t="s">
        <v>146</v>
      </c>
    </row>
    <row r="218" s="2" customFormat="1" ht="33" customHeight="1">
      <c r="A218" s="39"/>
      <c r="B218" s="40"/>
      <c r="C218" s="219" t="s">
        <v>204</v>
      </c>
      <c r="D218" s="219" t="s">
        <v>148</v>
      </c>
      <c r="E218" s="220" t="s">
        <v>1468</v>
      </c>
      <c r="F218" s="221" t="s">
        <v>1469</v>
      </c>
      <c r="G218" s="222" t="s">
        <v>218</v>
      </c>
      <c r="H218" s="223">
        <v>24678.584999999999</v>
      </c>
      <c r="I218" s="224"/>
      <c r="J218" s="225">
        <f>ROUND(I218*H218,2)</f>
        <v>0</v>
      </c>
      <c r="K218" s="221" t="s">
        <v>33</v>
      </c>
      <c r="L218" s="45"/>
      <c r="M218" s="226" t="s">
        <v>1</v>
      </c>
      <c r="N218" s="227" t="s">
        <v>39</v>
      </c>
      <c r="O218" s="92"/>
      <c r="P218" s="228">
        <f>O218*H218</f>
        <v>0</v>
      </c>
      <c r="Q218" s="228">
        <v>0</v>
      </c>
      <c r="R218" s="228">
        <f>Q218*H218</f>
        <v>0</v>
      </c>
      <c r="S218" s="228">
        <v>0</v>
      </c>
      <c r="T218" s="22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0" t="s">
        <v>152</v>
      </c>
      <c r="AT218" s="230" t="s">
        <v>148</v>
      </c>
      <c r="AU218" s="230" t="s">
        <v>84</v>
      </c>
      <c r="AY218" s="18" t="s">
        <v>146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8" t="s">
        <v>82</v>
      </c>
      <c r="BK218" s="231">
        <f>ROUND(I218*H218,2)</f>
        <v>0</v>
      </c>
      <c r="BL218" s="18" t="s">
        <v>152</v>
      </c>
      <c r="BM218" s="230" t="s">
        <v>250</v>
      </c>
    </row>
    <row r="219" s="13" customFormat="1">
      <c r="A219" s="13"/>
      <c r="B219" s="232"/>
      <c r="C219" s="233"/>
      <c r="D219" s="234" t="s">
        <v>156</v>
      </c>
      <c r="E219" s="235" t="s">
        <v>1</v>
      </c>
      <c r="F219" s="236" t="s">
        <v>1470</v>
      </c>
      <c r="G219" s="233"/>
      <c r="H219" s="235" t="s">
        <v>1</v>
      </c>
      <c r="I219" s="237"/>
      <c r="J219" s="233"/>
      <c r="K219" s="233"/>
      <c r="L219" s="238"/>
      <c r="M219" s="239"/>
      <c r="N219" s="240"/>
      <c r="O219" s="240"/>
      <c r="P219" s="240"/>
      <c r="Q219" s="240"/>
      <c r="R219" s="240"/>
      <c r="S219" s="240"/>
      <c r="T219" s="24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2" t="s">
        <v>156</v>
      </c>
      <c r="AU219" s="242" t="s">
        <v>84</v>
      </c>
      <c r="AV219" s="13" t="s">
        <v>82</v>
      </c>
      <c r="AW219" s="13" t="s">
        <v>30</v>
      </c>
      <c r="AX219" s="13" t="s">
        <v>74</v>
      </c>
      <c r="AY219" s="242" t="s">
        <v>146</v>
      </c>
    </row>
    <row r="220" s="13" customFormat="1">
      <c r="A220" s="13"/>
      <c r="B220" s="232"/>
      <c r="C220" s="233"/>
      <c r="D220" s="234" t="s">
        <v>156</v>
      </c>
      <c r="E220" s="235" t="s">
        <v>1</v>
      </c>
      <c r="F220" s="236" t="s">
        <v>1467</v>
      </c>
      <c r="G220" s="233"/>
      <c r="H220" s="235" t="s">
        <v>1</v>
      </c>
      <c r="I220" s="237"/>
      <c r="J220" s="233"/>
      <c r="K220" s="233"/>
      <c r="L220" s="238"/>
      <c r="M220" s="239"/>
      <c r="N220" s="240"/>
      <c r="O220" s="240"/>
      <c r="P220" s="240"/>
      <c r="Q220" s="240"/>
      <c r="R220" s="240"/>
      <c r="S220" s="240"/>
      <c r="T220" s="24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2" t="s">
        <v>156</v>
      </c>
      <c r="AU220" s="242" t="s">
        <v>84</v>
      </c>
      <c r="AV220" s="13" t="s">
        <v>82</v>
      </c>
      <c r="AW220" s="13" t="s">
        <v>30</v>
      </c>
      <c r="AX220" s="13" t="s">
        <v>74</v>
      </c>
      <c r="AY220" s="242" t="s">
        <v>146</v>
      </c>
    </row>
    <row r="221" s="13" customFormat="1">
      <c r="A221" s="13"/>
      <c r="B221" s="232"/>
      <c r="C221" s="233"/>
      <c r="D221" s="234" t="s">
        <v>156</v>
      </c>
      <c r="E221" s="235" t="s">
        <v>1</v>
      </c>
      <c r="F221" s="236" t="s">
        <v>1471</v>
      </c>
      <c r="G221" s="233"/>
      <c r="H221" s="235" t="s">
        <v>1</v>
      </c>
      <c r="I221" s="237"/>
      <c r="J221" s="233"/>
      <c r="K221" s="233"/>
      <c r="L221" s="238"/>
      <c r="M221" s="239"/>
      <c r="N221" s="240"/>
      <c r="O221" s="240"/>
      <c r="P221" s="240"/>
      <c r="Q221" s="240"/>
      <c r="R221" s="240"/>
      <c r="S221" s="240"/>
      <c r="T221" s="24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2" t="s">
        <v>156</v>
      </c>
      <c r="AU221" s="242" t="s">
        <v>84</v>
      </c>
      <c r="AV221" s="13" t="s">
        <v>82</v>
      </c>
      <c r="AW221" s="13" t="s">
        <v>30</v>
      </c>
      <c r="AX221" s="13" t="s">
        <v>74</v>
      </c>
      <c r="AY221" s="242" t="s">
        <v>146</v>
      </c>
    </row>
    <row r="222" s="14" customFormat="1">
      <c r="A222" s="14"/>
      <c r="B222" s="243"/>
      <c r="C222" s="244"/>
      <c r="D222" s="234" t="s">
        <v>156</v>
      </c>
      <c r="E222" s="245" t="s">
        <v>1</v>
      </c>
      <c r="F222" s="246" t="s">
        <v>1472</v>
      </c>
      <c r="G222" s="244"/>
      <c r="H222" s="247">
        <v>24678.584999999999</v>
      </c>
      <c r="I222" s="248"/>
      <c r="J222" s="244"/>
      <c r="K222" s="244"/>
      <c r="L222" s="249"/>
      <c r="M222" s="250"/>
      <c r="N222" s="251"/>
      <c r="O222" s="251"/>
      <c r="P222" s="251"/>
      <c r="Q222" s="251"/>
      <c r="R222" s="251"/>
      <c r="S222" s="251"/>
      <c r="T222" s="252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3" t="s">
        <v>156</v>
      </c>
      <c r="AU222" s="253" t="s">
        <v>84</v>
      </c>
      <c r="AV222" s="14" t="s">
        <v>84</v>
      </c>
      <c r="AW222" s="14" t="s">
        <v>30</v>
      </c>
      <c r="AX222" s="14" t="s">
        <v>74</v>
      </c>
      <c r="AY222" s="253" t="s">
        <v>146</v>
      </c>
    </row>
    <row r="223" s="15" customFormat="1">
      <c r="A223" s="15"/>
      <c r="B223" s="254"/>
      <c r="C223" s="255"/>
      <c r="D223" s="234" t="s">
        <v>156</v>
      </c>
      <c r="E223" s="256" t="s">
        <v>1</v>
      </c>
      <c r="F223" s="257" t="s">
        <v>160</v>
      </c>
      <c r="G223" s="255"/>
      <c r="H223" s="258">
        <v>24678.584999999999</v>
      </c>
      <c r="I223" s="259"/>
      <c r="J223" s="255"/>
      <c r="K223" s="255"/>
      <c r="L223" s="260"/>
      <c r="M223" s="261"/>
      <c r="N223" s="262"/>
      <c r="O223" s="262"/>
      <c r="P223" s="262"/>
      <c r="Q223" s="262"/>
      <c r="R223" s="262"/>
      <c r="S223" s="262"/>
      <c r="T223" s="263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64" t="s">
        <v>156</v>
      </c>
      <c r="AU223" s="264" t="s">
        <v>84</v>
      </c>
      <c r="AV223" s="15" t="s">
        <v>152</v>
      </c>
      <c r="AW223" s="15" t="s">
        <v>30</v>
      </c>
      <c r="AX223" s="15" t="s">
        <v>82</v>
      </c>
      <c r="AY223" s="264" t="s">
        <v>146</v>
      </c>
    </row>
    <row r="224" s="2" customFormat="1" ht="37.8" customHeight="1">
      <c r="A224" s="39"/>
      <c r="B224" s="40"/>
      <c r="C224" s="219" t="s">
        <v>7</v>
      </c>
      <c r="D224" s="219" t="s">
        <v>148</v>
      </c>
      <c r="E224" s="220" t="s">
        <v>1473</v>
      </c>
      <c r="F224" s="221" t="s">
        <v>1474</v>
      </c>
      <c r="G224" s="222" t="s">
        <v>218</v>
      </c>
      <c r="H224" s="223">
        <v>548.41300000000001</v>
      </c>
      <c r="I224" s="224"/>
      <c r="J224" s="225">
        <f>ROUND(I224*H224,2)</f>
        <v>0</v>
      </c>
      <c r="K224" s="221" t="s">
        <v>33</v>
      </c>
      <c r="L224" s="45"/>
      <c r="M224" s="226" t="s">
        <v>1</v>
      </c>
      <c r="N224" s="227" t="s">
        <v>39</v>
      </c>
      <c r="O224" s="92"/>
      <c r="P224" s="228">
        <f>O224*H224</f>
        <v>0</v>
      </c>
      <c r="Q224" s="228">
        <v>0</v>
      </c>
      <c r="R224" s="228">
        <f>Q224*H224</f>
        <v>0</v>
      </c>
      <c r="S224" s="228">
        <v>0</v>
      </c>
      <c r="T224" s="22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0" t="s">
        <v>152</v>
      </c>
      <c r="AT224" s="230" t="s">
        <v>148</v>
      </c>
      <c r="AU224" s="230" t="s">
        <v>84</v>
      </c>
      <c r="AY224" s="18" t="s">
        <v>146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8" t="s">
        <v>82</v>
      </c>
      <c r="BK224" s="231">
        <f>ROUND(I224*H224,2)</f>
        <v>0</v>
      </c>
      <c r="BL224" s="18" t="s">
        <v>152</v>
      </c>
      <c r="BM224" s="230" t="s">
        <v>256</v>
      </c>
    </row>
    <row r="225" s="13" customFormat="1">
      <c r="A225" s="13"/>
      <c r="B225" s="232"/>
      <c r="C225" s="233"/>
      <c r="D225" s="234" t="s">
        <v>156</v>
      </c>
      <c r="E225" s="235" t="s">
        <v>1</v>
      </c>
      <c r="F225" s="236" t="s">
        <v>1460</v>
      </c>
      <c r="G225" s="233"/>
      <c r="H225" s="235" t="s">
        <v>1</v>
      </c>
      <c r="I225" s="237"/>
      <c r="J225" s="233"/>
      <c r="K225" s="233"/>
      <c r="L225" s="238"/>
      <c r="M225" s="239"/>
      <c r="N225" s="240"/>
      <c r="O225" s="240"/>
      <c r="P225" s="240"/>
      <c r="Q225" s="240"/>
      <c r="R225" s="240"/>
      <c r="S225" s="240"/>
      <c r="T225" s="24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2" t="s">
        <v>156</v>
      </c>
      <c r="AU225" s="242" t="s">
        <v>84</v>
      </c>
      <c r="AV225" s="13" t="s">
        <v>82</v>
      </c>
      <c r="AW225" s="13" t="s">
        <v>30</v>
      </c>
      <c r="AX225" s="13" t="s">
        <v>74</v>
      </c>
      <c r="AY225" s="242" t="s">
        <v>146</v>
      </c>
    </row>
    <row r="226" s="13" customFormat="1">
      <c r="A226" s="13"/>
      <c r="B226" s="232"/>
      <c r="C226" s="233"/>
      <c r="D226" s="234" t="s">
        <v>156</v>
      </c>
      <c r="E226" s="235" t="s">
        <v>1</v>
      </c>
      <c r="F226" s="236" t="s">
        <v>1461</v>
      </c>
      <c r="G226" s="233"/>
      <c r="H226" s="235" t="s">
        <v>1</v>
      </c>
      <c r="I226" s="237"/>
      <c r="J226" s="233"/>
      <c r="K226" s="233"/>
      <c r="L226" s="238"/>
      <c r="M226" s="239"/>
      <c r="N226" s="240"/>
      <c r="O226" s="240"/>
      <c r="P226" s="240"/>
      <c r="Q226" s="240"/>
      <c r="R226" s="240"/>
      <c r="S226" s="240"/>
      <c r="T226" s="24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2" t="s">
        <v>156</v>
      </c>
      <c r="AU226" s="242" t="s">
        <v>84</v>
      </c>
      <c r="AV226" s="13" t="s">
        <v>82</v>
      </c>
      <c r="AW226" s="13" t="s">
        <v>30</v>
      </c>
      <c r="AX226" s="13" t="s">
        <v>74</v>
      </c>
      <c r="AY226" s="242" t="s">
        <v>146</v>
      </c>
    </row>
    <row r="227" s="14" customFormat="1">
      <c r="A227" s="14"/>
      <c r="B227" s="243"/>
      <c r="C227" s="244"/>
      <c r="D227" s="234" t="s">
        <v>156</v>
      </c>
      <c r="E227" s="245" t="s">
        <v>1</v>
      </c>
      <c r="F227" s="246" t="s">
        <v>1462</v>
      </c>
      <c r="G227" s="244"/>
      <c r="H227" s="247">
        <v>498.41300000000001</v>
      </c>
      <c r="I227" s="248"/>
      <c r="J227" s="244"/>
      <c r="K227" s="244"/>
      <c r="L227" s="249"/>
      <c r="M227" s="250"/>
      <c r="N227" s="251"/>
      <c r="O227" s="251"/>
      <c r="P227" s="251"/>
      <c r="Q227" s="251"/>
      <c r="R227" s="251"/>
      <c r="S227" s="251"/>
      <c r="T227" s="252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3" t="s">
        <v>156</v>
      </c>
      <c r="AU227" s="253" t="s">
        <v>84</v>
      </c>
      <c r="AV227" s="14" t="s">
        <v>84</v>
      </c>
      <c r="AW227" s="14" t="s">
        <v>30</v>
      </c>
      <c r="AX227" s="14" t="s">
        <v>74</v>
      </c>
      <c r="AY227" s="253" t="s">
        <v>146</v>
      </c>
    </row>
    <row r="228" s="13" customFormat="1">
      <c r="A228" s="13"/>
      <c r="B228" s="232"/>
      <c r="C228" s="233"/>
      <c r="D228" s="234" t="s">
        <v>156</v>
      </c>
      <c r="E228" s="235" t="s">
        <v>1</v>
      </c>
      <c r="F228" s="236" t="s">
        <v>1463</v>
      </c>
      <c r="G228" s="233"/>
      <c r="H228" s="235" t="s">
        <v>1</v>
      </c>
      <c r="I228" s="237"/>
      <c r="J228" s="233"/>
      <c r="K228" s="233"/>
      <c r="L228" s="238"/>
      <c r="M228" s="239"/>
      <c r="N228" s="240"/>
      <c r="O228" s="240"/>
      <c r="P228" s="240"/>
      <c r="Q228" s="240"/>
      <c r="R228" s="240"/>
      <c r="S228" s="240"/>
      <c r="T228" s="24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2" t="s">
        <v>156</v>
      </c>
      <c r="AU228" s="242" t="s">
        <v>84</v>
      </c>
      <c r="AV228" s="13" t="s">
        <v>82</v>
      </c>
      <c r="AW228" s="13" t="s">
        <v>30</v>
      </c>
      <c r="AX228" s="13" t="s">
        <v>74</v>
      </c>
      <c r="AY228" s="242" t="s">
        <v>146</v>
      </c>
    </row>
    <row r="229" s="13" customFormat="1">
      <c r="A229" s="13"/>
      <c r="B229" s="232"/>
      <c r="C229" s="233"/>
      <c r="D229" s="234" t="s">
        <v>156</v>
      </c>
      <c r="E229" s="235" t="s">
        <v>1</v>
      </c>
      <c r="F229" s="236" t="s">
        <v>1464</v>
      </c>
      <c r="G229" s="233"/>
      <c r="H229" s="235" t="s">
        <v>1</v>
      </c>
      <c r="I229" s="237"/>
      <c r="J229" s="233"/>
      <c r="K229" s="233"/>
      <c r="L229" s="238"/>
      <c r="M229" s="239"/>
      <c r="N229" s="240"/>
      <c r="O229" s="240"/>
      <c r="P229" s="240"/>
      <c r="Q229" s="240"/>
      <c r="R229" s="240"/>
      <c r="S229" s="240"/>
      <c r="T229" s="24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2" t="s">
        <v>156</v>
      </c>
      <c r="AU229" s="242" t="s">
        <v>84</v>
      </c>
      <c r="AV229" s="13" t="s">
        <v>82</v>
      </c>
      <c r="AW229" s="13" t="s">
        <v>30</v>
      </c>
      <c r="AX229" s="13" t="s">
        <v>74</v>
      </c>
      <c r="AY229" s="242" t="s">
        <v>146</v>
      </c>
    </row>
    <row r="230" s="14" customFormat="1">
      <c r="A230" s="14"/>
      <c r="B230" s="243"/>
      <c r="C230" s="244"/>
      <c r="D230" s="234" t="s">
        <v>156</v>
      </c>
      <c r="E230" s="245" t="s">
        <v>1</v>
      </c>
      <c r="F230" s="246" t="s">
        <v>1465</v>
      </c>
      <c r="G230" s="244"/>
      <c r="H230" s="247">
        <v>50</v>
      </c>
      <c r="I230" s="248"/>
      <c r="J230" s="244"/>
      <c r="K230" s="244"/>
      <c r="L230" s="249"/>
      <c r="M230" s="250"/>
      <c r="N230" s="251"/>
      <c r="O230" s="251"/>
      <c r="P230" s="251"/>
      <c r="Q230" s="251"/>
      <c r="R230" s="251"/>
      <c r="S230" s="251"/>
      <c r="T230" s="25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3" t="s">
        <v>156</v>
      </c>
      <c r="AU230" s="253" t="s">
        <v>84</v>
      </c>
      <c r="AV230" s="14" t="s">
        <v>84</v>
      </c>
      <c r="AW230" s="14" t="s">
        <v>30</v>
      </c>
      <c r="AX230" s="14" t="s">
        <v>74</v>
      </c>
      <c r="AY230" s="253" t="s">
        <v>146</v>
      </c>
    </row>
    <row r="231" s="16" customFormat="1">
      <c r="A231" s="16"/>
      <c r="B231" s="280"/>
      <c r="C231" s="281"/>
      <c r="D231" s="234" t="s">
        <v>156</v>
      </c>
      <c r="E231" s="282" t="s">
        <v>1</v>
      </c>
      <c r="F231" s="283" t="s">
        <v>706</v>
      </c>
      <c r="G231" s="281"/>
      <c r="H231" s="284">
        <v>548.41300000000001</v>
      </c>
      <c r="I231" s="285"/>
      <c r="J231" s="281"/>
      <c r="K231" s="281"/>
      <c r="L231" s="286"/>
      <c r="M231" s="287"/>
      <c r="N231" s="288"/>
      <c r="O231" s="288"/>
      <c r="P231" s="288"/>
      <c r="Q231" s="288"/>
      <c r="R231" s="288"/>
      <c r="S231" s="288"/>
      <c r="T231" s="289"/>
      <c r="U231" s="16"/>
      <c r="V231" s="16"/>
      <c r="W231" s="16"/>
      <c r="X231" s="16"/>
      <c r="Y231" s="16"/>
      <c r="Z231" s="16"/>
      <c r="AA231" s="16"/>
      <c r="AB231" s="16"/>
      <c r="AC231" s="16"/>
      <c r="AD231" s="16"/>
      <c r="AE231" s="16"/>
      <c r="AT231" s="290" t="s">
        <v>156</v>
      </c>
      <c r="AU231" s="290" t="s">
        <v>84</v>
      </c>
      <c r="AV231" s="16" t="s">
        <v>161</v>
      </c>
      <c r="AW231" s="16" t="s">
        <v>30</v>
      </c>
      <c r="AX231" s="16" t="s">
        <v>74</v>
      </c>
      <c r="AY231" s="290" t="s">
        <v>146</v>
      </c>
    </row>
    <row r="232" s="13" customFormat="1">
      <c r="A232" s="13"/>
      <c r="B232" s="232"/>
      <c r="C232" s="233"/>
      <c r="D232" s="234" t="s">
        <v>156</v>
      </c>
      <c r="E232" s="235" t="s">
        <v>1</v>
      </c>
      <c r="F232" s="236" t="s">
        <v>1466</v>
      </c>
      <c r="G232" s="233"/>
      <c r="H232" s="235" t="s">
        <v>1</v>
      </c>
      <c r="I232" s="237"/>
      <c r="J232" s="233"/>
      <c r="K232" s="233"/>
      <c r="L232" s="238"/>
      <c r="M232" s="239"/>
      <c r="N232" s="240"/>
      <c r="O232" s="240"/>
      <c r="P232" s="240"/>
      <c r="Q232" s="240"/>
      <c r="R232" s="240"/>
      <c r="S232" s="240"/>
      <c r="T232" s="24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2" t="s">
        <v>156</v>
      </c>
      <c r="AU232" s="242" t="s">
        <v>84</v>
      </c>
      <c r="AV232" s="13" t="s">
        <v>82</v>
      </c>
      <c r="AW232" s="13" t="s">
        <v>30</v>
      </c>
      <c r="AX232" s="13" t="s">
        <v>74</v>
      </c>
      <c r="AY232" s="242" t="s">
        <v>146</v>
      </c>
    </row>
    <row r="233" s="13" customFormat="1">
      <c r="A233" s="13"/>
      <c r="B233" s="232"/>
      <c r="C233" s="233"/>
      <c r="D233" s="234" t="s">
        <v>156</v>
      </c>
      <c r="E233" s="235" t="s">
        <v>1</v>
      </c>
      <c r="F233" s="236" t="s">
        <v>1467</v>
      </c>
      <c r="G233" s="233"/>
      <c r="H233" s="235" t="s">
        <v>1</v>
      </c>
      <c r="I233" s="237"/>
      <c r="J233" s="233"/>
      <c r="K233" s="233"/>
      <c r="L233" s="238"/>
      <c r="M233" s="239"/>
      <c r="N233" s="240"/>
      <c r="O233" s="240"/>
      <c r="P233" s="240"/>
      <c r="Q233" s="240"/>
      <c r="R233" s="240"/>
      <c r="S233" s="240"/>
      <c r="T233" s="24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2" t="s">
        <v>156</v>
      </c>
      <c r="AU233" s="242" t="s">
        <v>84</v>
      </c>
      <c r="AV233" s="13" t="s">
        <v>82</v>
      </c>
      <c r="AW233" s="13" t="s">
        <v>30</v>
      </c>
      <c r="AX233" s="13" t="s">
        <v>74</v>
      </c>
      <c r="AY233" s="242" t="s">
        <v>146</v>
      </c>
    </row>
    <row r="234" s="15" customFormat="1">
      <c r="A234" s="15"/>
      <c r="B234" s="254"/>
      <c r="C234" s="255"/>
      <c r="D234" s="234" t="s">
        <v>156</v>
      </c>
      <c r="E234" s="256" t="s">
        <v>1</v>
      </c>
      <c r="F234" s="257" t="s">
        <v>160</v>
      </c>
      <c r="G234" s="255"/>
      <c r="H234" s="258">
        <v>548.41300000000001</v>
      </c>
      <c r="I234" s="259"/>
      <c r="J234" s="255"/>
      <c r="K234" s="255"/>
      <c r="L234" s="260"/>
      <c r="M234" s="261"/>
      <c r="N234" s="262"/>
      <c r="O234" s="262"/>
      <c r="P234" s="262"/>
      <c r="Q234" s="262"/>
      <c r="R234" s="262"/>
      <c r="S234" s="262"/>
      <c r="T234" s="263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4" t="s">
        <v>156</v>
      </c>
      <c r="AU234" s="264" t="s">
        <v>84</v>
      </c>
      <c r="AV234" s="15" t="s">
        <v>152</v>
      </c>
      <c r="AW234" s="15" t="s">
        <v>30</v>
      </c>
      <c r="AX234" s="15" t="s">
        <v>82</v>
      </c>
      <c r="AY234" s="264" t="s">
        <v>146</v>
      </c>
    </row>
    <row r="235" s="2" customFormat="1" ht="16.5" customHeight="1">
      <c r="A235" s="39"/>
      <c r="B235" s="40"/>
      <c r="C235" s="219" t="s">
        <v>209</v>
      </c>
      <c r="D235" s="219" t="s">
        <v>148</v>
      </c>
      <c r="E235" s="220" t="s">
        <v>1475</v>
      </c>
      <c r="F235" s="221" t="s">
        <v>1476</v>
      </c>
      <c r="G235" s="222" t="s">
        <v>197</v>
      </c>
      <c r="H235" s="223">
        <v>1</v>
      </c>
      <c r="I235" s="224"/>
      <c r="J235" s="225">
        <f>ROUND(I235*H235,2)</f>
        <v>0</v>
      </c>
      <c r="K235" s="221" t="s">
        <v>1</v>
      </c>
      <c r="L235" s="45"/>
      <c r="M235" s="226" t="s">
        <v>1</v>
      </c>
      <c r="N235" s="227" t="s">
        <v>39</v>
      </c>
      <c r="O235" s="92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0" t="s">
        <v>152</v>
      </c>
      <c r="AT235" s="230" t="s">
        <v>148</v>
      </c>
      <c r="AU235" s="230" t="s">
        <v>84</v>
      </c>
      <c r="AY235" s="18" t="s">
        <v>146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8" t="s">
        <v>82</v>
      </c>
      <c r="BK235" s="231">
        <f>ROUND(I235*H235,2)</f>
        <v>0</v>
      </c>
      <c r="BL235" s="18" t="s">
        <v>152</v>
      </c>
      <c r="BM235" s="230" t="s">
        <v>260</v>
      </c>
    </row>
    <row r="236" s="2" customFormat="1" ht="16.5" customHeight="1">
      <c r="A236" s="39"/>
      <c r="B236" s="40"/>
      <c r="C236" s="219" t="s">
        <v>264</v>
      </c>
      <c r="D236" s="219" t="s">
        <v>148</v>
      </c>
      <c r="E236" s="220" t="s">
        <v>1477</v>
      </c>
      <c r="F236" s="221" t="s">
        <v>1478</v>
      </c>
      <c r="G236" s="222" t="s">
        <v>218</v>
      </c>
      <c r="H236" s="223">
        <v>132.27000000000001</v>
      </c>
      <c r="I236" s="224"/>
      <c r="J236" s="225">
        <f>ROUND(I236*H236,2)</f>
        <v>0</v>
      </c>
      <c r="K236" s="221" t="s">
        <v>33</v>
      </c>
      <c r="L236" s="45"/>
      <c r="M236" s="226" t="s">
        <v>1</v>
      </c>
      <c r="N236" s="227" t="s">
        <v>39</v>
      </c>
      <c r="O236" s="92"/>
      <c r="P236" s="228">
        <f>O236*H236</f>
        <v>0</v>
      </c>
      <c r="Q236" s="228">
        <v>0</v>
      </c>
      <c r="R236" s="228">
        <f>Q236*H236</f>
        <v>0</v>
      </c>
      <c r="S236" s="228">
        <v>0</v>
      </c>
      <c r="T236" s="22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0" t="s">
        <v>152</v>
      </c>
      <c r="AT236" s="230" t="s">
        <v>148</v>
      </c>
      <c r="AU236" s="230" t="s">
        <v>84</v>
      </c>
      <c r="AY236" s="18" t="s">
        <v>146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8" t="s">
        <v>82</v>
      </c>
      <c r="BK236" s="231">
        <f>ROUND(I236*H236,2)</f>
        <v>0</v>
      </c>
      <c r="BL236" s="18" t="s">
        <v>152</v>
      </c>
      <c r="BM236" s="230" t="s">
        <v>267</v>
      </c>
    </row>
    <row r="237" s="13" customFormat="1">
      <c r="A237" s="13"/>
      <c r="B237" s="232"/>
      <c r="C237" s="233"/>
      <c r="D237" s="234" t="s">
        <v>156</v>
      </c>
      <c r="E237" s="235" t="s">
        <v>1</v>
      </c>
      <c r="F237" s="236" t="s">
        <v>1479</v>
      </c>
      <c r="G237" s="233"/>
      <c r="H237" s="235" t="s">
        <v>1</v>
      </c>
      <c r="I237" s="237"/>
      <c r="J237" s="233"/>
      <c r="K237" s="233"/>
      <c r="L237" s="238"/>
      <c r="M237" s="239"/>
      <c r="N237" s="240"/>
      <c r="O237" s="240"/>
      <c r="P237" s="240"/>
      <c r="Q237" s="240"/>
      <c r="R237" s="240"/>
      <c r="S237" s="240"/>
      <c r="T237" s="24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2" t="s">
        <v>156</v>
      </c>
      <c r="AU237" s="242" t="s">
        <v>84</v>
      </c>
      <c r="AV237" s="13" t="s">
        <v>82</v>
      </c>
      <c r="AW237" s="13" t="s">
        <v>30</v>
      </c>
      <c r="AX237" s="13" t="s">
        <v>74</v>
      </c>
      <c r="AY237" s="242" t="s">
        <v>146</v>
      </c>
    </row>
    <row r="238" s="13" customFormat="1">
      <c r="A238" s="13"/>
      <c r="B238" s="232"/>
      <c r="C238" s="233"/>
      <c r="D238" s="234" t="s">
        <v>156</v>
      </c>
      <c r="E238" s="235" t="s">
        <v>1</v>
      </c>
      <c r="F238" s="236" t="s">
        <v>1460</v>
      </c>
      <c r="G238" s="233"/>
      <c r="H238" s="235" t="s">
        <v>1</v>
      </c>
      <c r="I238" s="237"/>
      <c r="J238" s="233"/>
      <c r="K238" s="233"/>
      <c r="L238" s="238"/>
      <c r="M238" s="239"/>
      <c r="N238" s="240"/>
      <c r="O238" s="240"/>
      <c r="P238" s="240"/>
      <c r="Q238" s="240"/>
      <c r="R238" s="240"/>
      <c r="S238" s="240"/>
      <c r="T238" s="24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2" t="s">
        <v>156</v>
      </c>
      <c r="AU238" s="242" t="s">
        <v>84</v>
      </c>
      <c r="AV238" s="13" t="s">
        <v>82</v>
      </c>
      <c r="AW238" s="13" t="s">
        <v>30</v>
      </c>
      <c r="AX238" s="13" t="s">
        <v>74</v>
      </c>
      <c r="AY238" s="242" t="s">
        <v>146</v>
      </c>
    </row>
    <row r="239" s="13" customFormat="1">
      <c r="A239" s="13"/>
      <c r="B239" s="232"/>
      <c r="C239" s="233"/>
      <c r="D239" s="234" t="s">
        <v>156</v>
      </c>
      <c r="E239" s="235" t="s">
        <v>1</v>
      </c>
      <c r="F239" s="236" t="s">
        <v>1461</v>
      </c>
      <c r="G239" s="233"/>
      <c r="H239" s="235" t="s">
        <v>1</v>
      </c>
      <c r="I239" s="237"/>
      <c r="J239" s="233"/>
      <c r="K239" s="233"/>
      <c r="L239" s="238"/>
      <c r="M239" s="239"/>
      <c r="N239" s="240"/>
      <c r="O239" s="240"/>
      <c r="P239" s="240"/>
      <c r="Q239" s="240"/>
      <c r="R239" s="240"/>
      <c r="S239" s="240"/>
      <c r="T239" s="24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2" t="s">
        <v>156</v>
      </c>
      <c r="AU239" s="242" t="s">
        <v>84</v>
      </c>
      <c r="AV239" s="13" t="s">
        <v>82</v>
      </c>
      <c r="AW239" s="13" t="s">
        <v>30</v>
      </c>
      <c r="AX239" s="13" t="s">
        <v>74</v>
      </c>
      <c r="AY239" s="242" t="s">
        <v>146</v>
      </c>
    </row>
    <row r="240" s="14" customFormat="1">
      <c r="A240" s="14"/>
      <c r="B240" s="243"/>
      <c r="C240" s="244"/>
      <c r="D240" s="234" t="s">
        <v>156</v>
      </c>
      <c r="E240" s="245" t="s">
        <v>1</v>
      </c>
      <c r="F240" s="246" t="s">
        <v>1480</v>
      </c>
      <c r="G240" s="244"/>
      <c r="H240" s="247">
        <v>132.27000000000001</v>
      </c>
      <c r="I240" s="248"/>
      <c r="J240" s="244"/>
      <c r="K240" s="244"/>
      <c r="L240" s="249"/>
      <c r="M240" s="250"/>
      <c r="N240" s="251"/>
      <c r="O240" s="251"/>
      <c r="P240" s="251"/>
      <c r="Q240" s="251"/>
      <c r="R240" s="251"/>
      <c r="S240" s="251"/>
      <c r="T240" s="252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3" t="s">
        <v>156</v>
      </c>
      <c r="AU240" s="253" t="s">
        <v>84</v>
      </c>
      <c r="AV240" s="14" t="s">
        <v>84</v>
      </c>
      <c r="AW240" s="14" t="s">
        <v>30</v>
      </c>
      <c r="AX240" s="14" t="s">
        <v>74</v>
      </c>
      <c r="AY240" s="253" t="s">
        <v>146</v>
      </c>
    </row>
    <row r="241" s="13" customFormat="1">
      <c r="A241" s="13"/>
      <c r="B241" s="232"/>
      <c r="C241" s="233"/>
      <c r="D241" s="234" t="s">
        <v>156</v>
      </c>
      <c r="E241" s="235" t="s">
        <v>1</v>
      </c>
      <c r="F241" s="236" t="s">
        <v>1481</v>
      </c>
      <c r="G241" s="233"/>
      <c r="H241" s="235" t="s">
        <v>1</v>
      </c>
      <c r="I241" s="237"/>
      <c r="J241" s="233"/>
      <c r="K241" s="233"/>
      <c r="L241" s="238"/>
      <c r="M241" s="239"/>
      <c r="N241" s="240"/>
      <c r="O241" s="240"/>
      <c r="P241" s="240"/>
      <c r="Q241" s="240"/>
      <c r="R241" s="240"/>
      <c r="S241" s="240"/>
      <c r="T241" s="24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2" t="s">
        <v>156</v>
      </c>
      <c r="AU241" s="242" t="s">
        <v>84</v>
      </c>
      <c r="AV241" s="13" t="s">
        <v>82</v>
      </c>
      <c r="AW241" s="13" t="s">
        <v>30</v>
      </c>
      <c r="AX241" s="13" t="s">
        <v>74</v>
      </c>
      <c r="AY241" s="242" t="s">
        <v>146</v>
      </c>
    </row>
    <row r="242" s="15" customFormat="1">
      <c r="A242" s="15"/>
      <c r="B242" s="254"/>
      <c r="C242" s="255"/>
      <c r="D242" s="234" t="s">
        <v>156</v>
      </c>
      <c r="E242" s="256" t="s">
        <v>1</v>
      </c>
      <c r="F242" s="257" t="s">
        <v>160</v>
      </c>
      <c r="G242" s="255"/>
      <c r="H242" s="258">
        <v>132.27000000000001</v>
      </c>
      <c r="I242" s="259"/>
      <c r="J242" s="255"/>
      <c r="K242" s="255"/>
      <c r="L242" s="260"/>
      <c r="M242" s="261"/>
      <c r="N242" s="262"/>
      <c r="O242" s="262"/>
      <c r="P242" s="262"/>
      <c r="Q242" s="262"/>
      <c r="R242" s="262"/>
      <c r="S242" s="262"/>
      <c r="T242" s="263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64" t="s">
        <v>156</v>
      </c>
      <c r="AU242" s="264" t="s">
        <v>84</v>
      </c>
      <c r="AV242" s="15" t="s">
        <v>152</v>
      </c>
      <c r="AW242" s="15" t="s">
        <v>30</v>
      </c>
      <c r="AX242" s="15" t="s">
        <v>82</v>
      </c>
      <c r="AY242" s="264" t="s">
        <v>146</v>
      </c>
    </row>
    <row r="243" s="2" customFormat="1" ht="21.75" customHeight="1">
      <c r="A243" s="39"/>
      <c r="B243" s="40"/>
      <c r="C243" s="219" t="s">
        <v>213</v>
      </c>
      <c r="D243" s="219" t="s">
        <v>148</v>
      </c>
      <c r="E243" s="220" t="s">
        <v>1482</v>
      </c>
      <c r="F243" s="221" t="s">
        <v>1483</v>
      </c>
      <c r="G243" s="222" t="s">
        <v>218</v>
      </c>
      <c r="H243" s="223">
        <v>5952.1499999999996</v>
      </c>
      <c r="I243" s="224"/>
      <c r="J243" s="225">
        <f>ROUND(I243*H243,2)</f>
        <v>0</v>
      </c>
      <c r="K243" s="221" t="s">
        <v>33</v>
      </c>
      <c r="L243" s="45"/>
      <c r="M243" s="226" t="s">
        <v>1</v>
      </c>
      <c r="N243" s="227" t="s">
        <v>39</v>
      </c>
      <c r="O243" s="92"/>
      <c r="P243" s="228">
        <f>O243*H243</f>
        <v>0</v>
      </c>
      <c r="Q243" s="228">
        <v>0</v>
      </c>
      <c r="R243" s="228">
        <f>Q243*H243</f>
        <v>0</v>
      </c>
      <c r="S243" s="228">
        <v>0</v>
      </c>
      <c r="T243" s="22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0" t="s">
        <v>152</v>
      </c>
      <c r="AT243" s="230" t="s">
        <v>148</v>
      </c>
      <c r="AU243" s="230" t="s">
        <v>84</v>
      </c>
      <c r="AY243" s="18" t="s">
        <v>146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8" t="s">
        <v>82</v>
      </c>
      <c r="BK243" s="231">
        <f>ROUND(I243*H243,2)</f>
        <v>0</v>
      </c>
      <c r="BL243" s="18" t="s">
        <v>152</v>
      </c>
      <c r="BM243" s="230" t="s">
        <v>271</v>
      </c>
    </row>
    <row r="244" s="13" customFormat="1">
      <c r="A244" s="13"/>
      <c r="B244" s="232"/>
      <c r="C244" s="233"/>
      <c r="D244" s="234" t="s">
        <v>156</v>
      </c>
      <c r="E244" s="235" t="s">
        <v>1</v>
      </c>
      <c r="F244" s="236" t="s">
        <v>1470</v>
      </c>
      <c r="G244" s="233"/>
      <c r="H244" s="235" t="s">
        <v>1</v>
      </c>
      <c r="I244" s="237"/>
      <c r="J244" s="233"/>
      <c r="K244" s="233"/>
      <c r="L244" s="238"/>
      <c r="M244" s="239"/>
      <c r="N244" s="240"/>
      <c r="O244" s="240"/>
      <c r="P244" s="240"/>
      <c r="Q244" s="240"/>
      <c r="R244" s="240"/>
      <c r="S244" s="240"/>
      <c r="T244" s="24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2" t="s">
        <v>156</v>
      </c>
      <c r="AU244" s="242" t="s">
        <v>84</v>
      </c>
      <c r="AV244" s="13" t="s">
        <v>82</v>
      </c>
      <c r="AW244" s="13" t="s">
        <v>30</v>
      </c>
      <c r="AX244" s="13" t="s">
        <v>74</v>
      </c>
      <c r="AY244" s="242" t="s">
        <v>146</v>
      </c>
    </row>
    <row r="245" s="13" customFormat="1">
      <c r="A245" s="13"/>
      <c r="B245" s="232"/>
      <c r="C245" s="233"/>
      <c r="D245" s="234" t="s">
        <v>156</v>
      </c>
      <c r="E245" s="235" t="s">
        <v>1</v>
      </c>
      <c r="F245" s="236" t="s">
        <v>1471</v>
      </c>
      <c r="G245" s="233"/>
      <c r="H245" s="235" t="s">
        <v>1</v>
      </c>
      <c r="I245" s="237"/>
      <c r="J245" s="233"/>
      <c r="K245" s="233"/>
      <c r="L245" s="238"/>
      <c r="M245" s="239"/>
      <c r="N245" s="240"/>
      <c r="O245" s="240"/>
      <c r="P245" s="240"/>
      <c r="Q245" s="240"/>
      <c r="R245" s="240"/>
      <c r="S245" s="240"/>
      <c r="T245" s="24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2" t="s">
        <v>156</v>
      </c>
      <c r="AU245" s="242" t="s">
        <v>84</v>
      </c>
      <c r="AV245" s="13" t="s">
        <v>82</v>
      </c>
      <c r="AW245" s="13" t="s">
        <v>30</v>
      </c>
      <c r="AX245" s="13" t="s">
        <v>74</v>
      </c>
      <c r="AY245" s="242" t="s">
        <v>146</v>
      </c>
    </row>
    <row r="246" s="14" customFormat="1">
      <c r="A246" s="14"/>
      <c r="B246" s="243"/>
      <c r="C246" s="244"/>
      <c r="D246" s="234" t="s">
        <v>156</v>
      </c>
      <c r="E246" s="245" t="s">
        <v>1</v>
      </c>
      <c r="F246" s="246" t="s">
        <v>1484</v>
      </c>
      <c r="G246" s="244"/>
      <c r="H246" s="247">
        <v>5952.1499999999996</v>
      </c>
      <c r="I246" s="248"/>
      <c r="J246" s="244"/>
      <c r="K246" s="244"/>
      <c r="L246" s="249"/>
      <c r="M246" s="250"/>
      <c r="N246" s="251"/>
      <c r="O246" s="251"/>
      <c r="P246" s="251"/>
      <c r="Q246" s="251"/>
      <c r="R246" s="251"/>
      <c r="S246" s="251"/>
      <c r="T246" s="25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3" t="s">
        <v>156</v>
      </c>
      <c r="AU246" s="253" t="s">
        <v>84</v>
      </c>
      <c r="AV246" s="14" t="s">
        <v>84</v>
      </c>
      <c r="AW246" s="14" t="s">
        <v>30</v>
      </c>
      <c r="AX246" s="14" t="s">
        <v>74</v>
      </c>
      <c r="AY246" s="253" t="s">
        <v>146</v>
      </c>
    </row>
    <row r="247" s="15" customFormat="1">
      <c r="A247" s="15"/>
      <c r="B247" s="254"/>
      <c r="C247" s="255"/>
      <c r="D247" s="234" t="s">
        <v>156</v>
      </c>
      <c r="E247" s="256" t="s">
        <v>1</v>
      </c>
      <c r="F247" s="257" t="s">
        <v>160</v>
      </c>
      <c r="G247" s="255"/>
      <c r="H247" s="258">
        <v>5952.1499999999996</v>
      </c>
      <c r="I247" s="259"/>
      <c r="J247" s="255"/>
      <c r="K247" s="255"/>
      <c r="L247" s="260"/>
      <c r="M247" s="261"/>
      <c r="N247" s="262"/>
      <c r="O247" s="262"/>
      <c r="P247" s="262"/>
      <c r="Q247" s="262"/>
      <c r="R247" s="262"/>
      <c r="S247" s="262"/>
      <c r="T247" s="263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64" t="s">
        <v>156</v>
      </c>
      <c r="AU247" s="264" t="s">
        <v>84</v>
      </c>
      <c r="AV247" s="15" t="s">
        <v>152</v>
      </c>
      <c r="AW247" s="15" t="s">
        <v>30</v>
      </c>
      <c r="AX247" s="15" t="s">
        <v>82</v>
      </c>
      <c r="AY247" s="264" t="s">
        <v>146</v>
      </c>
    </row>
    <row r="248" s="2" customFormat="1" ht="21.75" customHeight="1">
      <c r="A248" s="39"/>
      <c r="B248" s="40"/>
      <c r="C248" s="219" t="s">
        <v>273</v>
      </c>
      <c r="D248" s="219" t="s">
        <v>148</v>
      </c>
      <c r="E248" s="220" t="s">
        <v>1485</v>
      </c>
      <c r="F248" s="221" t="s">
        <v>1486</v>
      </c>
      <c r="G248" s="222" t="s">
        <v>218</v>
      </c>
      <c r="H248" s="223">
        <v>132.27000000000001</v>
      </c>
      <c r="I248" s="224"/>
      <c r="J248" s="225">
        <f>ROUND(I248*H248,2)</f>
        <v>0</v>
      </c>
      <c r="K248" s="221" t="s">
        <v>33</v>
      </c>
      <c r="L248" s="45"/>
      <c r="M248" s="226" t="s">
        <v>1</v>
      </c>
      <c r="N248" s="227" t="s">
        <v>39</v>
      </c>
      <c r="O248" s="92"/>
      <c r="P248" s="228">
        <f>O248*H248</f>
        <v>0</v>
      </c>
      <c r="Q248" s="228">
        <v>0</v>
      </c>
      <c r="R248" s="228">
        <f>Q248*H248</f>
        <v>0</v>
      </c>
      <c r="S248" s="228">
        <v>0</v>
      </c>
      <c r="T248" s="22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0" t="s">
        <v>152</v>
      </c>
      <c r="AT248" s="230" t="s">
        <v>148</v>
      </c>
      <c r="AU248" s="230" t="s">
        <v>84</v>
      </c>
      <c r="AY248" s="18" t="s">
        <v>146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8" t="s">
        <v>82</v>
      </c>
      <c r="BK248" s="231">
        <f>ROUND(I248*H248,2)</f>
        <v>0</v>
      </c>
      <c r="BL248" s="18" t="s">
        <v>152</v>
      </c>
      <c r="BM248" s="230" t="s">
        <v>276</v>
      </c>
    </row>
    <row r="249" s="13" customFormat="1">
      <c r="A249" s="13"/>
      <c r="B249" s="232"/>
      <c r="C249" s="233"/>
      <c r="D249" s="234" t="s">
        <v>156</v>
      </c>
      <c r="E249" s="235" t="s">
        <v>1</v>
      </c>
      <c r="F249" s="236" t="s">
        <v>1487</v>
      </c>
      <c r="G249" s="233"/>
      <c r="H249" s="235" t="s">
        <v>1</v>
      </c>
      <c r="I249" s="237"/>
      <c r="J249" s="233"/>
      <c r="K249" s="233"/>
      <c r="L249" s="238"/>
      <c r="M249" s="239"/>
      <c r="N249" s="240"/>
      <c r="O249" s="240"/>
      <c r="P249" s="240"/>
      <c r="Q249" s="240"/>
      <c r="R249" s="240"/>
      <c r="S249" s="240"/>
      <c r="T249" s="24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2" t="s">
        <v>156</v>
      </c>
      <c r="AU249" s="242" t="s">
        <v>84</v>
      </c>
      <c r="AV249" s="13" t="s">
        <v>82</v>
      </c>
      <c r="AW249" s="13" t="s">
        <v>30</v>
      </c>
      <c r="AX249" s="13" t="s">
        <v>74</v>
      </c>
      <c r="AY249" s="242" t="s">
        <v>146</v>
      </c>
    </row>
    <row r="250" s="13" customFormat="1">
      <c r="A250" s="13"/>
      <c r="B250" s="232"/>
      <c r="C250" s="233"/>
      <c r="D250" s="234" t="s">
        <v>156</v>
      </c>
      <c r="E250" s="235" t="s">
        <v>1</v>
      </c>
      <c r="F250" s="236" t="s">
        <v>1460</v>
      </c>
      <c r="G250" s="233"/>
      <c r="H250" s="235" t="s">
        <v>1</v>
      </c>
      <c r="I250" s="237"/>
      <c r="J250" s="233"/>
      <c r="K250" s="233"/>
      <c r="L250" s="238"/>
      <c r="M250" s="239"/>
      <c r="N250" s="240"/>
      <c r="O250" s="240"/>
      <c r="P250" s="240"/>
      <c r="Q250" s="240"/>
      <c r="R250" s="240"/>
      <c r="S250" s="240"/>
      <c r="T250" s="24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2" t="s">
        <v>156</v>
      </c>
      <c r="AU250" s="242" t="s">
        <v>84</v>
      </c>
      <c r="AV250" s="13" t="s">
        <v>82</v>
      </c>
      <c r="AW250" s="13" t="s">
        <v>30</v>
      </c>
      <c r="AX250" s="13" t="s">
        <v>74</v>
      </c>
      <c r="AY250" s="242" t="s">
        <v>146</v>
      </c>
    </row>
    <row r="251" s="13" customFormat="1">
      <c r="A251" s="13"/>
      <c r="B251" s="232"/>
      <c r="C251" s="233"/>
      <c r="D251" s="234" t="s">
        <v>156</v>
      </c>
      <c r="E251" s="235" t="s">
        <v>1</v>
      </c>
      <c r="F251" s="236" t="s">
        <v>1461</v>
      </c>
      <c r="G251" s="233"/>
      <c r="H251" s="235" t="s">
        <v>1</v>
      </c>
      <c r="I251" s="237"/>
      <c r="J251" s="233"/>
      <c r="K251" s="233"/>
      <c r="L251" s="238"/>
      <c r="M251" s="239"/>
      <c r="N251" s="240"/>
      <c r="O251" s="240"/>
      <c r="P251" s="240"/>
      <c r="Q251" s="240"/>
      <c r="R251" s="240"/>
      <c r="S251" s="240"/>
      <c r="T251" s="24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2" t="s">
        <v>156</v>
      </c>
      <c r="AU251" s="242" t="s">
        <v>84</v>
      </c>
      <c r="AV251" s="13" t="s">
        <v>82</v>
      </c>
      <c r="AW251" s="13" t="s">
        <v>30</v>
      </c>
      <c r="AX251" s="13" t="s">
        <v>74</v>
      </c>
      <c r="AY251" s="242" t="s">
        <v>146</v>
      </c>
    </row>
    <row r="252" s="14" customFormat="1">
      <c r="A252" s="14"/>
      <c r="B252" s="243"/>
      <c r="C252" s="244"/>
      <c r="D252" s="234" t="s">
        <v>156</v>
      </c>
      <c r="E252" s="245" t="s">
        <v>1</v>
      </c>
      <c r="F252" s="246" t="s">
        <v>1480</v>
      </c>
      <c r="G252" s="244"/>
      <c r="H252" s="247">
        <v>132.27000000000001</v>
      </c>
      <c r="I252" s="248"/>
      <c r="J252" s="244"/>
      <c r="K252" s="244"/>
      <c r="L252" s="249"/>
      <c r="M252" s="250"/>
      <c r="N252" s="251"/>
      <c r="O252" s="251"/>
      <c r="P252" s="251"/>
      <c r="Q252" s="251"/>
      <c r="R252" s="251"/>
      <c r="S252" s="251"/>
      <c r="T252" s="252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3" t="s">
        <v>156</v>
      </c>
      <c r="AU252" s="253" t="s">
        <v>84</v>
      </c>
      <c r="AV252" s="14" t="s">
        <v>84</v>
      </c>
      <c r="AW252" s="14" t="s">
        <v>30</v>
      </c>
      <c r="AX252" s="14" t="s">
        <v>74</v>
      </c>
      <c r="AY252" s="253" t="s">
        <v>146</v>
      </c>
    </row>
    <row r="253" s="13" customFormat="1">
      <c r="A253" s="13"/>
      <c r="B253" s="232"/>
      <c r="C253" s="233"/>
      <c r="D253" s="234" t="s">
        <v>156</v>
      </c>
      <c r="E253" s="235" t="s">
        <v>1</v>
      </c>
      <c r="F253" s="236" t="s">
        <v>1481</v>
      </c>
      <c r="G253" s="233"/>
      <c r="H253" s="235" t="s">
        <v>1</v>
      </c>
      <c r="I253" s="237"/>
      <c r="J253" s="233"/>
      <c r="K253" s="233"/>
      <c r="L253" s="238"/>
      <c r="M253" s="239"/>
      <c r="N253" s="240"/>
      <c r="O253" s="240"/>
      <c r="P253" s="240"/>
      <c r="Q253" s="240"/>
      <c r="R253" s="240"/>
      <c r="S253" s="240"/>
      <c r="T253" s="24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2" t="s">
        <v>156</v>
      </c>
      <c r="AU253" s="242" t="s">
        <v>84</v>
      </c>
      <c r="AV253" s="13" t="s">
        <v>82</v>
      </c>
      <c r="AW253" s="13" t="s">
        <v>30</v>
      </c>
      <c r="AX253" s="13" t="s">
        <v>74</v>
      </c>
      <c r="AY253" s="242" t="s">
        <v>146</v>
      </c>
    </row>
    <row r="254" s="15" customFormat="1">
      <c r="A254" s="15"/>
      <c r="B254" s="254"/>
      <c r="C254" s="255"/>
      <c r="D254" s="234" t="s">
        <v>156</v>
      </c>
      <c r="E254" s="256" t="s">
        <v>1</v>
      </c>
      <c r="F254" s="257" t="s">
        <v>160</v>
      </c>
      <c r="G254" s="255"/>
      <c r="H254" s="258">
        <v>132.27000000000001</v>
      </c>
      <c r="I254" s="259"/>
      <c r="J254" s="255"/>
      <c r="K254" s="255"/>
      <c r="L254" s="260"/>
      <c r="M254" s="261"/>
      <c r="N254" s="262"/>
      <c r="O254" s="262"/>
      <c r="P254" s="262"/>
      <c r="Q254" s="262"/>
      <c r="R254" s="262"/>
      <c r="S254" s="262"/>
      <c r="T254" s="263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64" t="s">
        <v>156</v>
      </c>
      <c r="AU254" s="264" t="s">
        <v>84</v>
      </c>
      <c r="AV254" s="15" t="s">
        <v>152</v>
      </c>
      <c r="AW254" s="15" t="s">
        <v>30</v>
      </c>
      <c r="AX254" s="15" t="s">
        <v>82</v>
      </c>
      <c r="AY254" s="264" t="s">
        <v>146</v>
      </c>
    </row>
    <row r="255" s="2" customFormat="1" ht="24.15" customHeight="1">
      <c r="A255" s="39"/>
      <c r="B255" s="40"/>
      <c r="C255" s="219" t="s">
        <v>219</v>
      </c>
      <c r="D255" s="219" t="s">
        <v>148</v>
      </c>
      <c r="E255" s="220" t="s">
        <v>1488</v>
      </c>
      <c r="F255" s="221" t="s">
        <v>1489</v>
      </c>
      <c r="G255" s="222" t="s">
        <v>218</v>
      </c>
      <c r="H255" s="223">
        <v>37</v>
      </c>
      <c r="I255" s="224"/>
      <c r="J255" s="225">
        <f>ROUND(I255*H255,2)</f>
        <v>0</v>
      </c>
      <c r="K255" s="221" t="s">
        <v>33</v>
      </c>
      <c r="L255" s="45"/>
      <c r="M255" s="226" t="s">
        <v>1</v>
      </c>
      <c r="N255" s="227" t="s">
        <v>39</v>
      </c>
      <c r="O255" s="92"/>
      <c r="P255" s="228">
        <f>O255*H255</f>
        <v>0</v>
      </c>
      <c r="Q255" s="228">
        <v>0</v>
      </c>
      <c r="R255" s="228">
        <f>Q255*H255</f>
        <v>0</v>
      </c>
      <c r="S255" s="228">
        <v>0</v>
      </c>
      <c r="T255" s="229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0" t="s">
        <v>152</v>
      </c>
      <c r="AT255" s="230" t="s">
        <v>148</v>
      </c>
      <c r="AU255" s="230" t="s">
        <v>84</v>
      </c>
      <c r="AY255" s="18" t="s">
        <v>146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8" t="s">
        <v>82</v>
      </c>
      <c r="BK255" s="231">
        <f>ROUND(I255*H255,2)</f>
        <v>0</v>
      </c>
      <c r="BL255" s="18" t="s">
        <v>152</v>
      </c>
      <c r="BM255" s="230" t="s">
        <v>279</v>
      </c>
    </row>
    <row r="256" s="13" customFormat="1">
      <c r="A256" s="13"/>
      <c r="B256" s="232"/>
      <c r="C256" s="233"/>
      <c r="D256" s="234" t="s">
        <v>156</v>
      </c>
      <c r="E256" s="235" t="s">
        <v>1</v>
      </c>
      <c r="F256" s="236" t="s">
        <v>1490</v>
      </c>
      <c r="G256" s="233"/>
      <c r="H256" s="235" t="s">
        <v>1</v>
      </c>
      <c r="I256" s="237"/>
      <c r="J256" s="233"/>
      <c r="K256" s="233"/>
      <c r="L256" s="238"/>
      <c r="M256" s="239"/>
      <c r="N256" s="240"/>
      <c r="O256" s="240"/>
      <c r="P256" s="240"/>
      <c r="Q256" s="240"/>
      <c r="R256" s="240"/>
      <c r="S256" s="240"/>
      <c r="T256" s="24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2" t="s">
        <v>156</v>
      </c>
      <c r="AU256" s="242" t="s">
        <v>84</v>
      </c>
      <c r="AV256" s="13" t="s">
        <v>82</v>
      </c>
      <c r="AW256" s="13" t="s">
        <v>30</v>
      </c>
      <c r="AX256" s="13" t="s">
        <v>74</v>
      </c>
      <c r="AY256" s="242" t="s">
        <v>146</v>
      </c>
    </row>
    <row r="257" s="14" customFormat="1">
      <c r="A257" s="14"/>
      <c r="B257" s="243"/>
      <c r="C257" s="244"/>
      <c r="D257" s="234" t="s">
        <v>156</v>
      </c>
      <c r="E257" s="245" t="s">
        <v>1</v>
      </c>
      <c r="F257" s="246" t="s">
        <v>1491</v>
      </c>
      <c r="G257" s="244"/>
      <c r="H257" s="247">
        <v>37</v>
      </c>
      <c r="I257" s="248"/>
      <c r="J257" s="244"/>
      <c r="K257" s="244"/>
      <c r="L257" s="249"/>
      <c r="M257" s="250"/>
      <c r="N257" s="251"/>
      <c r="O257" s="251"/>
      <c r="P257" s="251"/>
      <c r="Q257" s="251"/>
      <c r="R257" s="251"/>
      <c r="S257" s="251"/>
      <c r="T257" s="252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3" t="s">
        <v>156</v>
      </c>
      <c r="AU257" s="253" t="s">
        <v>84</v>
      </c>
      <c r="AV257" s="14" t="s">
        <v>84</v>
      </c>
      <c r="AW257" s="14" t="s">
        <v>30</v>
      </c>
      <c r="AX257" s="14" t="s">
        <v>74</v>
      </c>
      <c r="AY257" s="253" t="s">
        <v>146</v>
      </c>
    </row>
    <row r="258" s="15" customFormat="1">
      <c r="A258" s="15"/>
      <c r="B258" s="254"/>
      <c r="C258" s="255"/>
      <c r="D258" s="234" t="s">
        <v>156</v>
      </c>
      <c r="E258" s="256" t="s">
        <v>1</v>
      </c>
      <c r="F258" s="257" t="s">
        <v>160</v>
      </c>
      <c r="G258" s="255"/>
      <c r="H258" s="258">
        <v>37</v>
      </c>
      <c r="I258" s="259"/>
      <c r="J258" s="255"/>
      <c r="K258" s="255"/>
      <c r="L258" s="260"/>
      <c r="M258" s="261"/>
      <c r="N258" s="262"/>
      <c r="O258" s="262"/>
      <c r="P258" s="262"/>
      <c r="Q258" s="262"/>
      <c r="R258" s="262"/>
      <c r="S258" s="262"/>
      <c r="T258" s="263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64" t="s">
        <v>156</v>
      </c>
      <c r="AU258" s="264" t="s">
        <v>84</v>
      </c>
      <c r="AV258" s="15" t="s">
        <v>152</v>
      </c>
      <c r="AW258" s="15" t="s">
        <v>30</v>
      </c>
      <c r="AX258" s="15" t="s">
        <v>82</v>
      </c>
      <c r="AY258" s="264" t="s">
        <v>146</v>
      </c>
    </row>
    <row r="259" s="2" customFormat="1" ht="24.15" customHeight="1">
      <c r="A259" s="39"/>
      <c r="B259" s="40"/>
      <c r="C259" s="219" t="s">
        <v>281</v>
      </c>
      <c r="D259" s="219" t="s">
        <v>148</v>
      </c>
      <c r="E259" s="220" t="s">
        <v>1492</v>
      </c>
      <c r="F259" s="221" t="s">
        <v>1493</v>
      </c>
      <c r="G259" s="222" t="s">
        <v>218</v>
      </c>
      <c r="H259" s="223">
        <v>1665</v>
      </c>
      <c r="I259" s="224"/>
      <c r="J259" s="225">
        <f>ROUND(I259*H259,2)</f>
        <v>0</v>
      </c>
      <c r="K259" s="221" t="s">
        <v>33</v>
      </c>
      <c r="L259" s="45"/>
      <c r="M259" s="226" t="s">
        <v>1</v>
      </c>
      <c r="N259" s="227" t="s">
        <v>39</v>
      </c>
      <c r="O259" s="92"/>
      <c r="P259" s="228">
        <f>O259*H259</f>
        <v>0</v>
      </c>
      <c r="Q259" s="228">
        <v>0</v>
      </c>
      <c r="R259" s="228">
        <f>Q259*H259</f>
        <v>0</v>
      </c>
      <c r="S259" s="228">
        <v>0</v>
      </c>
      <c r="T259" s="229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0" t="s">
        <v>152</v>
      </c>
      <c r="AT259" s="230" t="s">
        <v>148</v>
      </c>
      <c r="AU259" s="230" t="s">
        <v>84</v>
      </c>
      <c r="AY259" s="18" t="s">
        <v>146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8" t="s">
        <v>82</v>
      </c>
      <c r="BK259" s="231">
        <f>ROUND(I259*H259,2)</f>
        <v>0</v>
      </c>
      <c r="BL259" s="18" t="s">
        <v>152</v>
      </c>
      <c r="BM259" s="230" t="s">
        <v>284</v>
      </c>
    </row>
    <row r="260" s="13" customFormat="1">
      <c r="A260" s="13"/>
      <c r="B260" s="232"/>
      <c r="C260" s="233"/>
      <c r="D260" s="234" t="s">
        <v>156</v>
      </c>
      <c r="E260" s="235" t="s">
        <v>1</v>
      </c>
      <c r="F260" s="236" t="s">
        <v>1470</v>
      </c>
      <c r="G260" s="233"/>
      <c r="H260" s="235" t="s">
        <v>1</v>
      </c>
      <c r="I260" s="237"/>
      <c r="J260" s="233"/>
      <c r="K260" s="233"/>
      <c r="L260" s="238"/>
      <c r="M260" s="239"/>
      <c r="N260" s="240"/>
      <c r="O260" s="240"/>
      <c r="P260" s="240"/>
      <c r="Q260" s="240"/>
      <c r="R260" s="240"/>
      <c r="S260" s="240"/>
      <c r="T260" s="24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2" t="s">
        <v>156</v>
      </c>
      <c r="AU260" s="242" t="s">
        <v>84</v>
      </c>
      <c r="AV260" s="13" t="s">
        <v>82</v>
      </c>
      <c r="AW260" s="13" t="s">
        <v>30</v>
      </c>
      <c r="AX260" s="13" t="s">
        <v>74</v>
      </c>
      <c r="AY260" s="242" t="s">
        <v>146</v>
      </c>
    </row>
    <row r="261" s="13" customFormat="1">
      <c r="A261" s="13"/>
      <c r="B261" s="232"/>
      <c r="C261" s="233"/>
      <c r="D261" s="234" t="s">
        <v>156</v>
      </c>
      <c r="E261" s="235" t="s">
        <v>1</v>
      </c>
      <c r="F261" s="236" t="s">
        <v>1471</v>
      </c>
      <c r="G261" s="233"/>
      <c r="H261" s="235" t="s">
        <v>1</v>
      </c>
      <c r="I261" s="237"/>
      <c r="J261" s="233"/>
      <c r="K261" s="233"/>
      <c r="L261" s="238"/>
      <c r="M261" s="239"/>
      <c r="N261" s="240"/>
      <c r="O261" s="240"/>
      <c r="P261" s="240"/>
      <c r="Q261" s="240"/>
      <c r="R261" s="240"/>
      <c r="S261" s="240"/>
      <c r="T261" s="24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2" t="s">
        <v>156</v>
      </c>
      <c r="AU261" s="242" t="s">
        <v>84</v>
      </c>
      <c r="AV261" s="13" t="s">
        <v>82</v>
      </c>
      <c r="AW261" s="13" t="s">
        <v>30</v>
      </c>
      <c r="AX261" s="13" t="s">
        <v>74</v>
      </c>
      <c r="AY261" s="242" t="s">
        <v>146</v>
      </c>
    </row>
    <row r="262" s="14" customFormat="1">
      <c r="A262" s="14"/>
      <c r="B262" s="243"/>
      <c r="C262" s="244"/>
      <c r="D262" s="234" t="s">
        <v>156</v>
      </c>
      <c r="E262" s="245" t="s">
        <v>1</v>
      </c>
      <c r="F262" s="246" t="s">
        <v>1494</v>
      </c>
      <c r="G262" s="244"/>
      <c r="H262" s="247">
        <v>1665</v>
      </c>
      <c r="I262" s="248"/>
      <c r="J262" s="244"/>
      <c r="K262" s="244"/>
      <c r="L262" s="249"/>
      <c r="M262" s="250"/>
      <c r="N262" s="251"/>
      <c r="O262" s="251"/>
      <c r="P262" s="251"/>
      <c r="Q262" s="251"/>
      <c r="R262" s="251"/>
      <c r="S262" s="251"/>
      <c r="T262" s="252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3" t="s">
        <v>156</v>
      </c>
      <c r="AU262" s="253" t="s">
        <v>84</v>
      </c>
      <c r="AV262" s="14" t="s">
        <v>84</v>
      </c>
      <c r="AW262" s="14" t="s">
        <v>30</v>
      </c>
      <c r="AX262" s="14" t="s">
        <v>74</v>
      </c>
      <c r="AY262" s="253" t="s">
        <v>146</v>
      </c>
    </row>
    <row r="263" s="15" customFormat="1">
      <c r="A263" s="15"/>
      <c r="B263" s="254"/>
      <c r="C263" s="255"/>
      <c r="D263" s="234" t="s">
        <v>156</v>
      </c>
      <c r="E263" s="256" t="s">
        <v>1</v>
      </c>
      <c r="F263" s="257" t="s">
        <v>160</v>
      </c>
      <c r="G263" s="255"/>
      <c r="H263" s="258">
        <v>1665</v>
      </c>
      <c r="I263" s="259"/>
      <c r="J263" s="255"/>
      <c r="K263" s="255"/>
      <c r="L263" s="260"/>
      <c r="M263" s="261"/>
      <c r="N263" s="262"/>
      <c r="O263" s="262"/>
      <c r="P263" s="262"/>
      <c r="Q263" s="262"/>
      <c r="R263" s="262"/>
      <c r="S263" s="262"/>
      <c r="T263" s="263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64" t="s">
        <v>156</v>
      </c>
      <c r="AU263" s="264" t="s">
        <v>84</v>
      </c>
      <c r="AV263" s="15" t="s">
        <v>152</v>
      </c>
      <c r="AW263" s="15" t="s">
        <v>30</v>
      </c>
      <c r="AX263" s="15" t="s">
        <v>82</v>
      </c>
      <c r="AY263" s="264" t="s">
        <v>146</v>
      </c>
    </row>
    <row r="264" s="2" customFormat="1" ht="24.15" customHeight="1">
      <c r="A264" s="39"/>
      <c r="B264" s="40"/>
      <c r="C264" s="219" t="s">
        <v>224</v>
      </c>
      <c r="D264" s="219" t="s">
        <v>148</v>
      </c>
      <c r="E264" s="220" t="s">
        <v>1495</v>
      </c>
      <c r="F264" s="221" t="s">
        <v>1496</v>
      </c>
      <c r="G264" s="222" t="s">
        <v>218</v>
      </c>
      <c r="H264" s="223">
        <v>37</v>
      </c>
      <c r="I264" s="224"/>
      <c r="J264" s="225">
        <f>ROUND(I264*H264,2)</f>
        <v>0</v>
      </c>
      <c r="K264" s="221" t="s">
        <v>33</v>
      </c>
      <c r="L264" s="45"/>
      <c r="M264" s="226" t="s">
        <v>1</v>
      </c>
      <c r="N264" s="227" t="s">
        <v>39</v>
      </c>
      <c r="O264" s="92"/>
      <c r="P264" s="228">
        <f>O264*H264</f>
        <v>0</v>
      </c>
      <c r="Q264" s="228">
        <v>0</v>
      </c>
      <c r="R264" s="228">
        <f>Q264*H264</f>
        <v>0</v>
      </c>
      <c r="S264" s="228">
        <v>0</v>
      </c>
      <c r="T264" s="229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0" t="s">
        <v>152</v>
      </c>
      <c r="AT264" s="230" t="s">
        <v>148</v>
      </c>
      <c r="AU264" s="230" t="s">
        <v>84</v>
      </c>
      <c r="AY264" s="18" t="s">
        <v>146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18" t="s">
        <v>82</v>
      </c>
      <c r="BK264" s="231">
        <f>ROUND(I264*H264,2)</f>
        <v>0</v>
      </c>
      <c r="BL264" s="18" t="s">
        <v>152</v>
      </c>
      <c r="BM264" s="230" t="s">
        <v>289</v>
      </c>
    </row>
    <row r="265" s="13" customFormat="1">
      <c r="A265" s="13"/>
      <c r="B265" s="232"/>
      <c r="C265" s="233"/>
      <c r="D265" s="234" t="s">
        <v>156</v>
      </c>
      <c r="E265" s="235" t="s">
        <v>1</v>
      </c>
      <c r="F265" s="236" t="s">
        <v>1490</v>
      </c>
      <c r="G265" s="233"/>
      <c r="H265" s="235" t="s">
        <v>1</v>
      </c>
      <c r="I265" s="237"/>
      <c r="J265" s="233"/>
      <c r="K265" s="233"/>
      <c r="L265" s="238"/>
      <c r="M265" s="239"/>
      <c r="N265" s="240"/>
      <c r="O265" s="240"/>
      <c r="P265" s="240"/>
      <c r="Q265" s="240"/>
      <c r="R265" s="240"/>
      <c r="S265" s="240"/>
      <c r="T265" s="24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2" t="s">
        <v>156</v>
      </c>
      <c r="AU265" s="242" t="s">
        <v>84</v>
      </c>
      <c r="AV265" s="13" t="s">
        <v>82</v>
      </c>
      <c r="AW265" s="13" t="s">
        <v>30</v>
      </c>
      <c r="AX265" s="13" t="s">
        <v>74</v>
      </c>
      <c r="AY265" s="242" t="s">
        <v>146</v>
      </c>
    </row>
    <row r="266" s="14" customFormat="1">
      <c r="A266" s="14"/>
      <c r="B266" s="243"/>
      <c r="C266" s="244"/>
      <c r="D266" s="234" t="s">
        <v>156</v>
      </c>
      <c r="E266" s="245" t="s">
        <v>1</v>
      </c>
      <c r="F266" s="246" t="s">
        <v>1491</v>
      </c>
      <c r="G266" s="244"/>
      <c r="H266" s="247">
        <v>37</v>
      </c>
      <c r="I266" s="248"/>
      <c r="J266" s="244"/>
      <c r="K266" s="244"/>
      <c r="L266" s="249"/>
      <c r="M266" s="250"/>
      <c r="N266" s="251"/>
      <c r="O266" s="251"/>
      <c r="P266" s="251"/>
      <c r="Q266" s="251"/>
      <c r="R266" s="251"/>
      <c r="S266" s="251"/>
      <c r="T266" s="252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3" t="s">
        <v>156</v>
      </c>
      <c r="AU266" s="253" t="s">
        <v>84</v>
      </c>
      <c r="AV266" s="14" t="s">
        <v>84</v>
      </c>
      <c r="AW266" s="14" t="s">
        <v>30</v>
      </c>
      <c r="AX266" s="14" t="s">
        <v>74</v>
      </c>
      <c r="AY266" s="253" t="s">
        <v>146</v>
      </c>
    </row>
    <row r="267" s="15" customFormat="1">
      <c r="A267" s="15"/>
      <c r="B267" s="254"/>
      <c r="C267" s="255"/>
      <c r="D267" s="234" t="s">
        <v>156</v>
      </c>
      <c r="E267" s="256" t="s">
        <v>1</v>
      </c>
      <c r="F267" s="257" t="s">
        <v>160</v>
      </c>
      <c r="G267" s="255"/>
      <c r="H267" s="258">
        <v>37</v>
      </c>
      <c r="I267" s="259"/>
      <c r="J267" s="255"/>
      <c r="K267" s="255"/>
      <c r="L267" s="260"/>
      <c r="M267" s="261"/>
      <c r="N267" s="262"/>
      <c r="O267" s="262"/>
      <c r="P267" s="262"/>
      <c r="Q267" s="262"/>
      <c r="R267" s="262"/>
      <c r="S267" s="262"/>
      <c r="T267" s="263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64" t="s">
        <v>156</v>
      </c>
      <c r="AU267" s="264" t="s">
        <v>84</v>
      </c>
      <c r="AV267" s="15" t="s">
        <v>152</v>
      </c>
      <c r="AW267" s="15" t="s">
        <v>30</v>
      </c>
      <c r="AX267" s="15" t="s">
        <v>82</v>
      </c>
      <c r="AY267" s="264" t="s">
        <v>146</v>
      </c>
    </row>
    <row r="268" s="2" customFormat="1" ht="16.5" customHeight="1">
      <c r="A268" s="39"/>
      <c r="B268" s="40"/>
      <c r="C268" s="219" t="s">
        <v>290</v>
      </c>
      <c r="D268" s="219" t="s">
        <v>148</v>
      </c>
      <c r="E268" s="220" t="s">
        <v>1497</v>
      </c>
      <c r="F268" s="221" t="s">
        <v>1498</v>
      </c>
      <c r="G268" s="222" t="s">
        <v>151</v>
      </c>
      <c r="H268" s="223">
        <v>18.5</v>
      </c>
      <c r="I268" s="224"/>
      <c r="J268" s="225">
        <f>ROUND(I268*H268,2)</f>
        <v>0</v>
      </c>
      <c r="K268" s="221" t="s">
        <v>33</v>
      </c>
      <c r="L268" s="45"/>
      <c r="M268" s="226" t="s">
        <v>1</v>
      </c>
      <c r="N268" s="227" t="s">
        <v>39</v>
      </c>
      <c r="O268" s="92"/>
      <c r="P268" s="228">
        <f>O268*H268</f>
        <v>0</v>
      </c>
      <c r="Q268" s="228">
        <v>0</v>
      </c>
      <c r="R268" s="228">
        <f>Q268*H268</f>
        <v>0</v>
      </c>
      <c r="S268" s="228">
        <v>0</v>
      </c>
      <c r="T268" s="22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0" t="s">
        <v>152</v>
      </c>
      <c r="AT268" s="230" t="s">
        <v>148</v>
      </c>
      <c r="AU268" s="230" t="s">
        <v>84</v>
      </c>
      <c r="AY268" s="18" t="s">
        <v>146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8" t="s">
        <v>82</v>
      </c>
      <c r="BK268" s="231">
        <f>ROUND(I268*H268,2)</f>
        <v>0</v>
      </c>
      <c r="BL268" s="18" t="s">
        <v>152</v>
      </c>
      <c r="BM268" s="230" t="s">
        <v>293</v>
      </c>
    </row>
    <row r="269" s="13" customFormat="1">
      <c r="A269" s="13"/>
      <c r="B269" s="232"/>
      <c r="C269" s="233"/>
      <c r="D269" s="234" t="s">
        <v>156</v>
      </c>
      <c r="E269" s="235" t="s">
        <v>1</v>
      </c>
      <c r="F269" s="236" t="s">
        <v>1499</v>
      </c>
      <c r="G269" s="233"/>
      <c r="H269" s="235" t="s">
        <v>1</v>
      </c>
      <c r="I269" s="237"/>
      <c r="J269" s="233"/>
      <c r="K269" s="233"/>
      <c r="L269" s="238"/>
      <c r="M269" s="239"/>
      <c r="N269" s="240"/>
      <c r="O269" s="240"/>
      <c r="P269" s="240"/>
      <c r="Q269" s="240"/>
      <c r="R269" s="240"/>
      <c r="S269" s="240"/>
      <c r="T269" s="24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2" t="s">
        <v>156</v>
      </c>
      <c r="AU269" s="242" t="s">
        <v>84</v>
      </c>
      <c r="AV269" s="13" t="s">
        <v>82</v>
      </c>
      <c r="AW269" s="13" t="s">
        <v>30</v>
      </c>
      <c r="AX269" s="13" t="s">
        <v>74</v>
      </c>
      <c r="AY269" s="242" t="s">
        <v>146</v>
      </c>
    </row>
    <row r="270" s="14" customFormat="1">
      <c r="A270" s="14"/>
      <c r="B270" s="243"/>
      <c r="C270" s="244"/>
      <c r="D270" s="234" t="s">
        <v>156</v>
      </c>
      <c r="E270" s="245" t="s">
        <v>1</v>
      </c>
      <c r="F270" s="246" t="s">
        <v>1500</v>
      </c>
      <c r="G270" s="244"/>
      <c r="H270" s="247">
        <v>12.5</v>
      </c>
      <c r="I270" s="248"/>
      <c r="J270" s="244"/>
      <c r="K270" s="244"/>
      <c r="L270" s="249"/>
      <c r="M270" s="250"/>
      <c r="N270" s="251"/>
      <c r="O270" s="251"/>
      <c r="P270" s="251"/>
      <c r="Q270" s="251"/>
      <c r="R270" s="251"/>
      <c r="S270" s="251"/>
      <c r="T270" s="252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3" t="s">
        <v>156</v>
      </c>
      <c r="AU270" s="253" t="s">
        <v>84</v>
      </c>
      <c r="AV270" s="14" t="s">
        <v>84</v>
      </c>
      <c r="AW270" s="14" t="s">
        <v>30</v>
      </c>
      <c r="AX270" s="14" t="s">
        <v>74</v>
      </c>
      <c r="AY270" s="253" t="s">
        <v>146</v>
      </c>
    </row>
    <row r="271" s="13" customFormat="1">
      <c r="A271" s="13"/>
      <c r="B271" s="232"/>
      <c r="C271" s="233"/>
      <c r="D271" s="234" t="s">
        <v>156</v>
      </c>
      <c r="E271" s="235" t="s">
        <v>1</v>
      </c>
      <c r="F271" s="236" t="s">
        <v>1501</v>
      </c>
      <c r="G271" s="233"/>
      <c r="H271" s="235" t="s">
        <v>1</v>
      </c>
      <c r="I271" s="237"/>
      <c r="J271" s="233"/>
      <c r="K271" s="233"/>
      <c r="L271" s="238"/>
      <c r="M271" s="239"/>
      <c r="N271" s="240"/>
      <c r="O271" s="240"/>
      <c r="P271" s="240"/>
      <c r="Q271" s="240"/>
      <c r="R271" s="240"/>
      <c r="S271" s="240"/>
      <c r="T271" s="24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2" t="s">
        <v>156</v>
      </c>
      <c r="AU271" s="242" t="s">
        <v>84</v>
      </c>
      <c r="AV271" s="13" t="s">
        <v>82</v>
      </c>
      <c r="AW271" s="13" t="s">
        <v>30</v>
      </c>
      <c r="AX271" s="13" t="s">
        <v>74</v>
      </c>
      <c r="AY271" s="242" t="s">
        <v>146</v>
      </c>
    </row>
    <row r="272" s="14" customFormat="1">
      <c r="A272" s="14"/>
      <c r="B272" s="243"/>
      <c r="C272" s="244"/>
      <c r="D272" s="234" t="s">
        <v>156</v>
      </c>
      <c r="E272" s="245" t="s">
        <v>1</v>
      </c>
      <c r="F272" s="246" t="s">
        <v>1502</v>
      </c>
      <c r="G272" s="244"/>
      <c r="H272" s="247">
        <v>6</v>
      </c>
      <c r="I272" s="248"/>
      <c r="J272" s="244"/>
      <c r="K272" s="244"/>
      <c r="L272" s="249"/>
      <c r="M272" s="250"/>
      <c r="N272" s="251"/>
      <c r="O272" s="251"/>
      <c r="P272" s="251"/>
      <c r="Q272" s="251"/>
      <c r="R272" s="251"/>
      <c r="S272" s="251"/>
      <c r="T272" s="252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3" t="s">
        <v>156</v>
      </c>
      <c r="AU272" s="253" t="s">
        <v>84</v>
      </c>
      <c r="AV272" s="14" t="s">
        <v>84</v>
      </c>
      <c r="AW272" s="14" t="s">
        <v>30</v>
      </c>
      <c r="AX272" s="14" t="s">
        <v>74</v>
      </c>
      <c r="AY272" s="253" t="s">
        <v>146</v>
      </c>
    </row>
    <row r="273" s="15" customFormat="1">
      <c r="A273" s="15"/>
      <c r="B273" s="254"/>
      <c r="C273" s="255"/>
      <c r="D273" s="234" t="s">
        <v>156</v>
      </c>
      <c r="E273" s="256" t="s">
        <v>1</v>
      </c>
      <c r="F273" s="257" t="s">
        <v>160</v>
      </c>
      <c r="G273" s="255"/>
      <c r="H273" s="258">
        <v>18.5</v>
      </c>
      <c r="I273" s="259"/>
      <c r="J273" s="255"/>
      <c r="K273" s="255"/>
      <c r="L273" s="260"/>
      <c r="M273" s="261"/>
      <c r="N273" s="262"/>
      <c r="O273" s="262"/>
      <c r="P273" s="262"/>
      <c r="Q273" s="262"/>
      <c r="R273" s="262"/>
      <c r="S273" s="262"/>
      <c r="T273" s="263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64" t="s">
        <v>156</v>
      </c>
      <c r="AU273" s="264" t="s">
        <v>84</v>
      </c>
      <c r="AV273" s="15" t="s">
        <v>152</v>
      </c>
      <c r="AW273" s="15" t="s">
        <v>30</v>
      </c>
      <c r="AX273" s="15" t="s">
        <v>82</v>
      </c>
      <c r="AY273" s="264" t="s">
        <v>146</v>
      </c>
    </row>
    <row r="274" s="2" customFormat="1" ht="24.15" customHeight="1">
      <c r="A274" s="39"/>
      <c r="B274" s="40"/>
      <c r="C274" s="219" t="s">
        <v>229</v>
      </c>
      <c r="D274" s="219" t="s">
        <v>148</v>
      </c>
      <c r="E274" s="220" t="s">
        <v>1503</v>
      </c>
      <c r="F274" s="221" t="s">
        <v>1504</v>
      </c>
      <c r="G274" s="222" t="s">
        <v>151</v>
      </c>
      <c r="H274" s="223">
        <v>832.5</v>
      </c>
      <c r="I274" s="224"/>
      <c r="J274" s="225">
        <f>ROUND(I274*H274,2)</f>
        <v>0</v>
      </c>
      <c r="K274" s="221" t="s">
        <v>33</v>
      </c>
      <c r="L274" s="45"/>
      <c r="M274" s="226" t="s">
        <v>1</v>
      </c>
      <c r="N274" s="227" t="s">
        <v>39</v>
      </c>
      <c r="O274" s="92"/>
      <c r="P274" s="228">
        <f>O274*H274</f>
        <v>0</v>
      </c>
      <c r="Q274" s="228">
        <v>0</v>
      </c>
      <c r="R274" s="228">
        <f>Q274*H274</f>
        <v>0</v>
      </c>
      <c r="S274" s="228">
        <v>0</v>
      </c>
      <c r="T274" s="229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0" t="s">
        <v>152</v>
      </c>
      <c r="AT274" s="230" t="s">
        <v>148</v>
      </c>
      <c r="AU274" s="230" t="s">
        <v>84</v>
      </c>
      <c r="AY274" s="18" t="s">
        <v>146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18" t="s">
        <v>82</v>
      </c>
      <c r="BK274" s="231">
        <f>ROUND(I274*H274,2)</f>
        <v>0</v>
      </c>
      <c r="BL274" s="18" t="s">
        <v>152</v>
      </c>
      <c r="BM274" s="230" t="s">
        <v>297</v>
      </c>
    </row>
    <row r="275" s="13" customFormat="1">
      <c r="A275" s="13"/>
      <c r="B275" s="232"/>
      <c r="C275" s="233"/>
      <c r="D275" s="234" t="s">
        <v>156</v>
      </c>
      <c r="E275" s="235" t="s">
        <v>1</v>
      </c>
      <c r="F275" s="236" t="s">
        <v>1470</v>
      </c>
      <c r="G275" s="233"/>
      <c r="H275" s="235" t="s">
        <v>1</v>
      </c>
      <c r="I275" s="237"/>
      <c r="J275" s="233"/>
      <c r="K275" s="233"/>
      <c r="L275" s="238"/>
      <c r="M275" s="239"/>
      <c r="N275" s="240"/>
      <c r="O275" s="240"/>
      <c r="P275" s="240"/>
      <c r="Q275" s="240"/>
      <c r="R275" s="240"/>
      <c r="S275" s="240"/>
      <c r="T275" s="24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2" t="s">
        <v>156</v>
      </c>
      <c r="AU275" s="242" t="s">
        <v>84</v>
      </c>
      <c r="AV275" s="13" t="s">
        <v>82</v>
      </c>
      <c r="AW275" s="13" t="s">
        <v>30</v>
      </c>
      <c r="AX275" s="13" t="s">
        <v>74</v>
      </c>
      <c r="AY275" s="242" t="s">
        <v>146</v>
      </c>
    </row>
    <row r="276" s="13" customFormat="1">
      <c r="A276" s="13"/>
      <c r="B276" s="232"/>
      <c r="C276" s="233"/>
      <c r="D276" s="234" t="s">
        <v>156</v>
      </c>
      <c r="E276" s="235" t="s">
        <v>1</v>
      </c>
      <c r="F276" s="236" t="s">
        <v>1471</v>
      </c>
      <c r="G276" s="233"/>
      <c r="H276" s="235" t="s">
        <v>1</v>
      </c>
      <c r="I276" s="237"/>
      <c r="J276" s="233"/>
      <c r="K276" s="233"/>
      <c r="L276" s="238"/>
      <c r="M276" s="239"/>
      <c r="N276" s="240"/>
      <c r="O276" s="240"/>
      <c r="P276" s="240"/>
      <c r="Q276" s="240"/>
      <c r="R276" s="240"/>
      <c r="S276" s="240"/>
      <c r="T276" s="24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2" t="s">
        <v>156</v>
      </c>
      <c r="AU276" s="242" t="s">
        <v>84</v>
      </c>
      <c r="AV276" s="13" t="s">
        <v>82</v>
      </c>
      <c r="AW276" s="13" t="s">
        <v>30</v>
      </c>
      <c r="AX276" s="13" t="s">
        <v>74</v>
      </c>
      <c r="AY276" s="242" t="s">
        <v>146</v>
      </c>
    </row>
    <row r="277" s="14" customFormat="1">
      <c r="A277" s="14"/>
      <c r="B277" s="243"/>
      <c r="C277" s="244"/>
      <c r="D277" s="234" t="s">
        <v>156</v>
      </c>
      <c r="E277" s="245" t="s">
        <v>1</v>
      </c>
      <c r="F277" s="246" t="s">
        <v>1505</v>
      </c>
      <c r="G277" s="244"/>
      <c r="H277" s="247">
        <v>832.5</v>
      </c>
      <c r="I277" s="248"/>
      <c r="J277" s="244"/>
      <c r="K277" s="244"/>
      <c r="L277" s="249"/>
      <c r="M277" s="250"/>
      <c r="N277" s="251"/>
      <c r="O277" s="251"/>
      <c r="P277" s="251"/>
      <c r="Q277" s="251"/>
      <c r="R277" s="251"/>
      <c r="S277" s="251"/>
      <c r="T277" s="252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3" t="s">
        <v>156</v>
      </c>
      <c r="AU277" s="253" t="s">
        <v>84</v>
      </c>
      <c r="AV277" s="14" t="s">
        <v>84</v>
      </c>
      <c r="AW277" s="14" t="s">
        <v>30</v>
      </c>
      <c r="AX277" s="14" t="s">
        <v>74</v>
      </c>
      <c r="AY277" s="253" t="s">
        <v>146</v>
      </c>
    </row>
    <row r="278" s="15" customFormat="1">
      <c r="A278" s="15"/>
      <c r="B278" s="254"/>
      <c r="C278" s="255"/>
      <c r="D278" s="234" t="s">
        <v>156</v>
      </c>
      <c r="E278" s="256" t="s">
        <v>1</v>
      </c>
      <c r="F278" s="257" t="s">
        <v>160</v>
      </c>
      <c r="G278" s="255"/>
      <c r="H278" s="258">
        <v>832.5</v>
      </c>
      <c r="I278" s="259"/>
      <c r="J278" s="255"/>
      <c r="K278" s="255"/>
      <c r="L278" s="260"/>
      <c r="M278" s="261"/>
      <c r="N278" s="262"/>
      <c r="O278" s="262"/>
      <c r="P278" s="262"/>
      <c r="Q278" s="262"/>
      <c r="R278" s="262"/>
      <c r="S278" s="262"/>
      <c r="T278" s="263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64" t="s">
        <v>156</v>
      </c>
      <c r="AU278" s="264" t="s">
        <v>84</v>
      </c>
      <c r="AV278" s="15" t="s">
        <v>152</v>
      </c>
      <c r="AW278" s="15" t="s">
        <v>30</v>
      </c>
      <c r="AX278" s="15" t="s">
        <v>82</v>
      </c>
      <c r="AY278" s="264" t="s">
        <v>146</v>
      </c>
    </row>
    <row r="279" s="2" customFormat="1" ht="21.75" customHeight="1">
      <c r="A279" s="39"/>
      <c r="B279" s="40"/>
      <c r="C279" s="219" t="s">
        <v>299</v>
      </c>
      <c r="D279" s="219" t="s">
        <v>148</v>
      </c>
      <c r="E279" s="220" t="s">
        <v>1506</v>
      </c>
      <c r="F279" s="221" t="s">
        <v>1507</v>
      </c>
      <c r="G279" s="222" t="s">
        <v>151</v>
      </c>
      <c r="H279" s="223">
        <v>18.5</v>
      </c>
      <c r="I279" s="224"/>
      <c r="J279" s="225">
        <f>ROUND(I279*H279,2)</f>
        <v>0</v>
      </c>
      <c r="K279" s="221" t="s">
        <v>33</v>
      </c>
      <c r="L279" s="45"/>
      <c r="M279" s="226" t="s">
        <v>1</v>
      </c>
      <c r="N279" s="227" t="s">
        <v>39</v>
      </c>
      <c r="O279" s="92"/>
      <c r="P279" s="228">
        <f>O279*H279</f>
        <v>0</v>
      </c>
      <c r="Q279" s="228">
        <v>0</v>
      </c>
      <c r="R279" s="228">
        <f>Q279*H279</f>
        <v>0</v>
      </c>
      <c r="S279" s="228">
        <v>0</v>
      </c>
      <c r="T279" s="229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0" t="s">
        <v>152</v>
      </c>
      <c r="AT279" s="230" t="s">
        <v>148</v>
      </c>
      <c r="AU279" s="230" t="s">
        <v>84</v>
      </c>
      <c r="AY279" s="18" t="s">
        <v>146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8" t="s">
        <v>82</v>
      </c>
      <c r="BK279" s="231">
        <f>ROUND(I279*H279,2)</f>
        <v>0</v>
      </c>
      <c r="BL279" s="18" t="s">
        <v>152</v>
      </c>
      <c r="BM279" s="230" t="s">
        <v>302</v>
      </c>
    </row>
    <row r="280" s="2" customFormat="1" ht="24.15" customHeight="1">
      <c r="A280" s="39"/>
      <c r="B280" s="40"/>
      <c r="C280" s="219" t="s">
        <v>234</v>
      </c>
      <c r="D280" s="219" t="s">
        <v>148</v>
      </c>
      <c r="E280" s="220" t="s">
        <v>1508</v>
      </c>
      <c r="F280" s="221" t="s">
        <v>1509</v>
      </c>
      <c r="G280" s="222" t="s">
        <v>218</v>
      </c>
      <c r="H280" s="223">
        <v>31.25</v>
      </c>
      <c r="I280" s="224"/>
      <c r="J280" s="225">
        <f>ROUND(I280*H280,2)</f>
        <v>0</v>
      </c>
      <c r="K280" s="221" t="s">
        <v>1</v>
      </c>
      <c r="L280" s="45"/>
      <c r="M280" s="226" t="s">
        <v>1</v>
      </c>
      <c r="N280" s="227" t="s">
        <v>39</v>
      </c>
      <c r="O280" s="92"/>
      <c r="P280" s="228">
        <f>O280*H280</f>
        <v>0</v>
      </c>
      <c r="Q280" s="228">
        <v>0</v>
      </c>
      <c r="R280" s="228">
        <f>Q280*H280</f>
        <v>0</v>
      </c>
      <c r="S280" s="228">
        <v>0</v>
      </c>
      <c r="T280" s="229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0" t="s">
        <v>152</v>
      </c>
      <c r="AT280" s="230" t="s">
        <v>148</v>
      </c>
      <c r="AU280" s="230" t="s">
        <v>84</v>
      </c>
      <c r="AY280" s="18" t="s">
        <v>146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8" t="s">
        <v>82</v>
      </c>
      <c r="BK280" s="231">
        <f>ROUND(I280*H280,2)</f>
        <v>0</v>
      </c>
      <c r="BL280" s="18" t="s">
        <v>152</v>
      </c>
      <c r="BM280" s="230" t="s">
        <v>308</v>
      </c>
    </row>
    <row r="281" s="13" customFormat="1">
      <c r="A281" s="13"/>
      <c r="B281" s="232"/>
      <c r="C281" s="233"/>
      <c r="D281" s="234" t="s">
        <v>156</v>
      </c>
      <c r="E281" s="235" t="s">
        <v>1</v>
      </c>
      <c r="F281" s="236" t="s">
        <v>1510</v>
      </c>
      <c r="G281" s="233"/>
      <c r="H281" s="235" t="s">
        <v>1</v>
      </c>
      <c r="I281" s="237"/>
      <c r="J281" s="233"/>
      <c r="K281" s="233"/>
      <c r="L281" s="238"/>
      <c r="M281" s="239"/>
      <c r="N281" s="240"/>
      <c r="O281" s="240"/>
      <c r="P281" s="240"/>
      <c r="Q281" s="240"/>
      <c r="R281" s="240"/>
      <c r="S281" s="240"/>
      <c r="T281" s="24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2" t="s">
        <v>156</v>
      </c>
      <c r="AU281" s="242" t="s">
        <v>84</v>
      </c>
      <c r="AV281" s="13" t="s">
        <v>82</v>
      </c>
      <c r="AW281" s="13" t="s">
        <v>30</v>
      </c>
      <c r="AX281" s="13" t="s">
        <v>74</v>
      </c>
      <c r="AY281" s="242" t="s">
        <v>146</v>
      </c>
    </row>
    <row r="282" s="14" customFormat="1">
      <c r="A282" s="14"/>
      <c r="B282" s="243"/>
      <c r="C282" s="244"/>
      <c r="D282" s="234" t="s">
        <v>156</v>
      </c>
      <c r="E282" s="245" t="s">
        <v>1</v>
      </c>
      <c r="F282" s="246" t="s">
        <v>1511</v>
      </c>
      <c r="G282" s="244"/>
      <c r="H282" s="247">
        <v>31.25</v>
      </c>
      <c r="I282" s="248"/>
      <c r="J282" s="244"/>
      <c r="K282" s="244"/>
      <c r="L282" s="249"/>
      <c r="M282" s="250"/>
      <c r="N282" s="251"/>
      <c r="O282" s="251"/>
      <c r="P282" s="251"/>
      <c r="Q282" s="251"/>
      <c r="R282" s="251"/>
      <c r="S282" s="251"/>
      <c r="T282" s="252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3" t="s">
        <v>156</v>
      </c>
      <c r="AU282" s="253" t="s">
        <v>84</v>
      </c>
      <c r="AV282" s="14" t="s">
        <v>84</v>
      </c>
      <c r="AW282" s="14" t="s">
        <v>30</v>
      </c>
      <c r="AX282" s="14" t="s">
        <v>74</v>
      </c>
      <c r="AY282" s="253" t="s">
        <v>146</v>
      </c>
    </row>
    <row r="283" s="15" customFormat="1">
      <c r="A283" s="15"/>
      <c r="B283" s="254"/>
      <c r="C283" s="255"/>
      <c r="D283" s="234" t="s">
        <v>156</v>
      </c>
      <c r="E283" s="256" t="s">
        <v>1</v>
      </c>
      <c r="F283" s="257" t="s">
        <v>160</v>
      </c>
      <c r="G283" s="255"/>
      <c r="H283" s="258">
        <v>31.25</v>
      </c>
      <c r="I283" s="259"/>
      <c r="J283" s="255"/>
      <c r="K283" s="255"/>
      <c r="L283" s="260"/>
      <c r="M283" s="261"/>
      <c r="N283" s="262"/>
      <c r="O283" s="262"/>
      <c r="P283" s="262"/>
      <c r="Q283" s="262"/>
      <c r="R283" s="262"/>
      <c r="S283" s="262"/>
      <c r="T283" s="263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64" t="s">
        <v>156</v>
      </c>
      <c r="AU283" s="264" t="s">
        <v>84</v>
      </c>
      <c r="AV283" s="15" t="s">
        <v>152</v>
      </c>
      <c r="AW283" s="15" t="s">
        <v>30</v>
      </c>
      <c r="AX283" s="15" t="s">
        <v>82</v>
      </c>
      <c r="AY283" s="264" t="s">
        <v>146</v>
      </c>
    </row>
    <row r="284" s="12" customFormat="1" ht="22.8" customHeight="1">
      <c r="A284" s="12"/>
      <c r="B284" s="203"/>
      <c r="C284" s="204"/>
      <c r="D284" s="205" t="s">
        <v>73</v>
      </c>
      <c r="E284" s="217" t="s">
        <v>354</v>
      </c>
      <c r="F284" s="217" t="s">
        <v>355</v>
      </c>
      <c r="G284" s="204"/>
      <c r="H284" s="204"/>
      <c r="I284" s="207"/>
      <c r="J284" s="218">
        <f>BK284</f>
        <v>0</v>
      </c>
      <c r="K284" s="204"/>
      <c r="L284" s="209"/>
      <c r="M284" s="210"/>
      <c r="N284" s="211"/>
      <c r="O284" s="211"/>
      <c r="P284" s="212">
        <f>SUM(P285:P294)</f>
        <v>0</v>
      </c>
      <c r="Q284" s="211"/>
      <c r="R284" s="212">
        <f>SUM(R285:R294)</f>
        <v>0</v>
      </c>
      <c r="S284" s="211"/>
      <c r="T284" s="213">
        <f>SUM(T285:T294)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14" t="s">
        <v>82</v>
      </c>
      <c r="AT284" s="215" t="s">
        <v>73</v>
      </c>
      <c r="AU284" s="215" t="s">
        <v>82</v>
      </c>
      <c r="AY284" s="214" t="s">
        <v>146</v>
      </c>
      <c r="BK284" s="216">
        <f>SUM(BK285:BK294)</f>
        <v>0</v>
      </c>
    </row>
    <row r="285" s="2" customFormat="1" ht="33" customHeight="1">
      <c r="A285" s="39"/>
      <c r="B285" s="40"/>
      <c r="C285" s="219" t="s">
        <v>309</v>
      </c>
      <c r="D285" s="219" t="s">
        <v>148</v>
      </c>
      <c r="E285" s="220" t="s">
        <v>1512</v>
      </c>
      <c r="F285" s="221" t="s">
        <v>1513</v>
      </c>
      <c r="G285" s="222" t="s">
        <v>185</v>
      </c>
      <c r="H285" s="223">
        <v>4.484</v>
      </c>
      <c r="I285" s="224"/>
      <c r="J285" s="225">
        <f>ROUND(I285*H285,2)</f>
        <v>0</v>
      </c>
      <c r="K285" s="221" t="s">
        <v>33</v>
      </c>
      <c r="L285" s="45"/>
      <c r="M285" s="226" t="s">
        <v>1</v>
      </c>
      <c r="N285" s="227" t="s">
        <v>39</v>
      </c>
      <c r="O285" s="92"/>
      <c r="P285" s="228">
        <f>O285*H285</f>
        <v>0</v>
      </c>
      <c r="Q285" s="228">
        <v>0</v>
      </c>
      <c r="R285" s="228">
        <f>Q285*H285</f>
        <v>0</v>
      </c>
      <c r="S285" s="228">
        <v>0</v>
      </c>
      <c r="T285" s="229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0" t="s">
        <v>152</v>
      </c>
      <c r="AT285" s="230" t="s">
        <v>148</v>
      </c>
      <c r="AU285" s="230" t="s">
        <v>84</v>
      </c>
      <c r="AY285" s="18" t="s">
        <v>146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8" t="s">
        <v>82</v>
      </c>
      <c r="BK285" s="231">
        <f>ROUND(I285*H285,2)</f>
        <v>0</v>
      </c>
      <c r="BL285" s="18" t="s">
        <v>152</v>
      </c>
      <c r="BM285" s="230" t="s">
        <v>312</v>
      </c>
    </row>
    <row r="286" s="2" customFormat="1" ht="24.15" customHeight="1">
      <c r="A286" s="39"/>
      <c r="B286" s="40"/>
      <c r="C286" s="219" t="s">
        <v>239</v>
      </c>
      <c r="D286" s="219" t="s">
        <v>148</v>
      </c>
      <c r="E286" s="220" t="s">
        <v>360</v>
      </c>
      <c r="F286" s="221" t="s">
        <v>361</v>
      </c>
      <c r="G286" s="222" t="s">
        <v>185</v>
      </c>
      <c r="H286" s="223">
        <v>4.484</v>
      </c>
      <c r="I286" s="224"/>
      <c r="J286" s="225">
        <f>ROUND(I286*H286,2)</f>
        <v>0</v>
      </c>
      <c r="K286" s="221" t="s">
        <v>33</v>
      </c>
      <c r="L286" s="45"/>
      <c r="M286" s="226" t="s">
        <v>1</v>
      </c>
      <c r="N286" s="227" t="s">
        <v>39</v>
      </c>
      <c r="O286" s="92"/>
      <c r="P286" s="228">
        <f>O286*H286</f>
        <v>0</v>
      </c>
      <c r="Q286" s="228">
        <v>0</v>
      </c>
      <c r="R286" s="228">
        <f>Q286*H286</f>
        <v>0</v>
      </c>
      <c r="S286" s="228">
        <v>0</v>
      </c>
      <c r="T286" s="229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0" t="s">
        <v>152</v>
      </c>
      <c r="AT286" s="230" t="s">
        <v>148</v>
      </c>
      <c r="AU286" s="230" t="s">
        <v>84</v>
      </c>
      <c r="AY286" s="18" t="s">
        <v>146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18" t="s">
        <v>82</v>
      </c>
      <c r="BK286" s="231">
        <f>ROUND(I286*H286,2)</f>
        <v>0</v>
      </c>
      <c r="BL286" s="18" t="s">
        <v>152</v>
      </c>
      <c r="BM286" s="230" t="s">
        <v>315</v>
      </c>
    </row>
    <row r="287" s="2" customFormat="1" ht="24.15" customHeight="1">
      <c r="A287" s="39"/>
      <c r="B287" s="40"/>
      <c r="C287" s="219" t="s">
        <v>316</v>
      </c>
      <c r="D287" s="219" t="s">
        <v>148</v>
      </c>
      <c r="E287" s="220" t="s">
        <v>364</v>
      </c>
      <c r="F287" s="221" t="s">
        <v>365</v>
      </c>
      <c r="G287" s="222" t="s">
        <v>185</v>
      </c>
      <c r="H287" s="223">
        <v>62.776000000000003</v>
      </c>
      <c r="I287" s="224"/>
      <c r="J287" s="225">
        <f>ROUND(I287*H287,2)</f>
        <v>0</v>
      </c>
      <c r="K287" s="221" t="s">
        <v>33</v>
      </c>
      <c r="L287" s="45"/>
      <c r="M287" s="226" t="s">
        <v>1</v>
      </c>
      <c r="N287" s="227" t="s">
        <v>39</v>
      </c>
      <c r="O287" s="92"/>
      <c r="P287" s="228">
        <f>O287*H287</f>
        <v>0</v>
      </c>
      <c r="Q287" s="228">
        <v>0</v>
      </c>
      <c r="R287" s="228">
        <f>Q287*H287</f>
        <v>0</v>
      </c>
      <c r="S287" s="228">
        <v>0</v>
      </c>
      <c r="T287" s="229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0" t="s">
        <v>152</v>
      </c>
      <c r="AT287" s="230" t="s">
        <v>148</v>
      </c>
      <c r="AU287" s="230" t="s">
        <v>84</v>
      </c>
      <c r="AY287" s="18" t="s">
        <v>146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8" t="s">
        <v>82</v>
      </c>
      <c r="BK287" s="231">
        <f>ROUND(I287*H287,2)</f>
        <v>0</v>
      </c>
      <c r="BL287" s="18" t="s">
        <v>152</v>
      </c>
      <c r="BM287" s="230" t="s">
        <v>319</v>
      </c>
    </row>
    <row r="288" s="14" customFormat="1">
      <c r="A288" s="14"/>
      <c r="B288" s="243"/>
      <c r="C288" s="244"/>
      <c r="D288" s="234" t="s">
        <v>156</v>
      </c>
      <c r="E288" s="245" t="s">
        <v>1</v>
      </c>
      <c r="F288" s="246" t="s">
        <v>1514</v>
      </c>
      <c r="G288" s="244"/>
      <c r="H288" s="247">
        <v>62.776000000000003</v>
      </c>
      <c r="I288" s="248"/>
      <c r="J288" s="244"/>
      <c r="K288" s="244"/>
      <c r="L288" s="249"/>
      <c r="M288" s="250"/>
      <c r="N288" s="251"/>
      <c r="O288" s="251"/>
      <c r="P288" s="251"/>
      <c r="Q288" s="251"/>
      <c r="R288" s="251"/>
      <c r="S288" s="251"/>
      <c r="T288" s="252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3" t="s">
        <v>156</v>
      </c>
      <c r="AU288" s="253" t="s">
        <v>84</v>
      </c>
      <c r="AV288" s="14" t="s">
        <v>84</v>
      </c>
      <c r="AW288" s="14" t="s">
        <v>30</v>
      </c>
      <c r="AX288" s="14" t="s">
        <v>74</v>
      </c>
      <c r="AY288" s="253" t="s">
        <v>146</v>
      </c>
    </row>
    <row r="289" s="15" customFormat="1">
      <c r="A289" s="15"/>
      <c r="B289" s="254"/>
      <c r="C289" s="255"/>
      <c r="D289" s="234" t="s">
        <v>156</v>
      </c>
      <c r="E289" s="256" t="s">
        <v>1</v>
      </c>
      <c r="F289" s="257" t="s">
        <v>160</v>
      </c>
      <c r="G289" s="255"/>
      <c r="H289" s="258">
        <v>62.776000000000003</v>
      </c>
      <c r="I289" s="259"/>
      <c r="J289" s="255"/>
      <c r="K289" s="255"/>
      <c r="L289" s="260"/>
      <c r="M289" s="261"/>
      <c r="N289" s="262"/>
      <c r="O289" s="262"/>
      <c r="P289" s="262"/>
      <c r="Q289" s="262"/>
      <c r="R289" s="262"/>
      <c r="S289" s="262"/>
      <c r="T289" s="263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64" t="s">
        <v>156</v>
      </c>
      <c r="AU289" s="264" t="s">
        <v>84</v>
      </c>
      <c r="AV289" s="15" t="s">
        <v>152</v>
      </c>
      <c r="AW289" s="15" t="s">
        <v>30</v>
      </c>
      <c r="AX289" s="15" t="s">
        <v>82</v>
      </c>
      <c r="AY289" s="264" t="s">
        <v>146</v>
      </c>
    </row>
    <row r="290" s="2" customFormat="1" ht="33" customHeight="1">
      <c r="A290" s="39"/>
      <c r="B290" s="40"/>
      <c r="C290" s="219" t="s">
        <v>243</v>
      </c>
      <c r="D290" s="219" t="s">
        <v>148</v>
      </c>
      <c r="E290" s="220" t="s">
        <v>1515</v>
      </c>
      <c r="F290" s="221" t="s">
        <v>1516</v>
      </c>
      <c r="G290" s="222" t="s">
        <v>185</v>
      </c>
      <c r="H290" s="223">
        <v>0.255</v>
      </c>
      <c r="I290" s="224"/>
      <c r="J290" s="225">
        <f>ROUND(I290*H290,2)</f>
        <v>0</v>
      </c>
      <c r="K290" s="221" t="s">
        <v>33</v>
      </c>
      <c r="L290" s="45"/>
      <c r="M290" s="226" t="s">
        <v>1</v>
      </c>
      <c r="N290" s="227" t="s">
        <v>39</v>
      </c>
      <c r="O290" s="92"/>
      <c r="P290" s="228">
        <f>O290*H290</f>
        <v>0</v>
      </c>
      <c r="Q290" s="228">
        <v>0</v>
      </c>
      <c r="R290" s="228">
        <f>Q290*H290</f>
        <v>0</v>
      </c>
      <c r="S290" s="228">
        <v>0</v>
      </c>
      <c r="T290" s="229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0" t="s">
        <v>152</v>
      </c>
      <c r="AT290" s="230" t="s">
        <v>148</v>
      </c>
      <c r="AU290" s="230" t="s">
        <v>84</v>
      </c>
      <c r="AY290" s="18" t="s">
        <v>146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8" t="s">
        <v>82</v>
      </c>
      <c r="BK290" s="231">
        <f>ROUND(I290*H290,2)</f>
        <v>0</v>
      </c>
      <c r="BL290" s="18" t="s">
        <v>152</v>
      </c>
      <c r="BM290" s="230" t="s">
        <v>322</v>
      </c>
    </row>
    <row r="291" s="2" customFormat="1" ht="33" customHeight="1">
      <c r="A291" s="39"/>
      <c r="B291" s="40"/>
      <c r="C291" s="219" t="s">
        <v>323</v>
      </c>
      <c r="D291" s="219" t="s">
        <v>148</v>
      </c>
      <c r="E291" s="220" t="s">
        <v>1517</v>
      </c>
      <c r="F291" s="221" t="s">
        <v>1518</v>
      </c>
      <c r="G291" s="222" t="s">
        <v>185</v>
      </c>
      <c r="H291" s="223">
        <v>0.377</v>
      </c>
      <c r="I291" s="224"/>
      <c r="J291" s="225">
        <f>ROUND(I291*H291,2)</f>
        <v>0</v>
      </c>
      <c r="K291" s="221" t="s">
        <v>33</v>
      </c>
      <c r="L291" s="45"/>
      <c r="M291" s="226" t="s">
        <v>1</v>
      </c>
      <c r="N291" s="227" t="s">
        <v>39</v>
      </c>
      <c r="O291" s="92"/>
      <c r="P291" s="228">
        <f>O291*H291</f>
        <v>0</v>
      </c>
      <c r="Q291" s="228">
        <v>0</v>
      </c>
      <c r="R291" s="228">
        <f>Q291*H291</f>
        <v>0</v>
      </c>
      <c r="S291" s="228">
        <v>0</v>
      </c>
      <c r="T291" s="229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0" t="s">
        <v>152</v>
      </c>
      <c r="AT291" s="230" t="s">
        <v>148</v>
      </c>
      <c r="AU291" s="230" t="s">
        <v>84</v>
      </c>
      <c r="AY291" s="18" t="s">
        <v>146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18" t="s">
        <v>82</v>
      </c>
      <c r="BK291" s="231">
        <f>ROUND(I291*H291,2)</f>
        <v>0</v>
      </c>
      <c r="BL291" s="18" t="s">
        <v>152</v>
      </c>
      <c r="BM291" s="230" t="s">
        <v>326</v>
      </c>
    </row>
    <row r="292" s="2" customFormat="1" ht="44.25" customHeight="1">
      <c r="A292" s="39"/>
      <c r="B292" s="40"/>
      <c r="C292" s="219" t="s">
        <v>247</v>
      </c>
      <c r="D292" s="219" t="s">
        <v>148</v>
      </c>
      <c r="E292" s="220" t="s">
        <v>368</v>
      </c>
      <c r="F292" s="221" t="s">
        <v>369</v>
      </c>
      <c r="G292" s="222" t="s">
        <v>185</v>
      </c>
      <c r="H292" s="223">
        <v>3.8279999999999998</v>
      </c>
      <c r="I292" s="224"/>
      <c r="J292" s="225">
        <f>ROUND(I292*H292,2)</f>
        <v>0</v>
      </c>
      <c r="K292" s="221" t="s">
        <v>33</v>
      </c>
      <c r="L292" s="45"/>
      <c r="M292" s="226" t="s">
        <v>1</v>
      </c>
      <c r="N292" s="227" t="s">
        <v>39</v>
      </c>
      <c r="O292" s="92"/>
      <c r="P292" s="228">
        <f>O292*H292</f>
        <v>0</v>
      </c>
      <c r="Q292" s="228">
        <v>0</v>
      </c>
      <c r="R292" s="228">
        <f>Q292*H292</f>
        <v>0</v>
      </c>
      <c r="S292" s="228">
        <v>0</v>
      </c>
      <c r="T292" s="229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0" t="s">
        <v>152</v>
      </c>
      <c r="AT292" s="230" t="s">
        <v>148</v>
      </c>
      <c r="AU292" s="230" t="s">
        <v>84</v>
      </c>
      <c r="AY292" s="18" t="s">
        <v>146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18" t="s">
        <v>82</v>
      </c>
      <c r="BK292" s="231">
        <f>ROUND(I292*H292,2)</f>
        <v>0</v>
      </c>
      <c r="BL292" s="18" t="s">
        <v>152</v>
      </c>
      <c r="BM292" s="230" t="s">
        <v>329</v>
      </c>
    </row>
    <row r="293" s="14" customFormat="1">
      <c r="A293" s="14"/>
      <c r="B293" s="243"/>
      <c r="C293" s="244"/>
      <c r="D293" s="234" t="s">
        <v>156</v>
      </c>
      <c r="E293" s="245" t="s">
        <v>1</v>
      </c>
      <c r="F293" s="246" t="s">
        <v>1519</v>
      </c>
      <c r="G293" s="244"/>
      <c r="H293" s="247">
        <v>3.8279999999999998</v>
      </c>
      <c r="I293" s="248"/>
      <c r="J293" s="244"/>
      <c r="K293" s="244"/>
      <c r="L293" s="249"/>
      <c r="M293" s="250"/>
      <c r="N293" s="251"/>
      <c r="O293" s="251"/>
      <c r="P293" s="251"/>
      <c r="Q293" s="251"/>
      <c r="R293" s="251"/>
      <c r="S293" s="251"/>
      <c r="T293" s="252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3" t="s">
        <v>156</v>
      </c>
      <c r="AU293" s="253" t="s">
        <v>84</v>
      </c>
      <c r="AV293" s="14" t="s">
        <v>84</v>
      </c>
      <c r="AW293" s="14" t="s">
        <v>30</v>
      </c>
      <c r="AX293" s="14" t="s">
        <v>74</v>
      </c>
      <c r="AY293" s="253" t="s">
        <v>146</v>
      </c>
    </row>
    <row r="294" s="15" customFormat="1">
      <c r="A294" s="15"/>
      <c r="B294" s="254"/>
      <c r="C294" s="255"/>
      <c r="D294" s="234" t="s">
        <v>156</v>
      </c>
      <c r="E294" s="256" t="s">
        <v>1</v>
      </c>
      <c r="F294" s="257" t="s">
        <v>160</v>
      </c>
      <c r="G294" s="255"/>
      <c r="H294" s="258">
        <v>3.8279999999999998</v>
      </c>
      <c r="I294" s="259"/>
      <c r="J294" s="255"/>
      <c r="K294" s="255"/>
      <c r="L294" s="260"/>
      <c r="M294" s="261"/>
      <c r="N294" s="262"/>
      <c r="O294" s="262"/>
      <c r="P294" s="262"/>
      <c r="Q294" s="262"/>
      <c r="R294" s="262"/>
      <c r="S294" s="262"/>
      <c r="T294" s="263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64" t="s">
        <v>156</v>
      </c>
      <c r="AU294" s="264" t="s">
        <v>84</v>
      </c>
      <c r="AV294" s="15" t="s">
        <v>152</v>
      </c>
      <c r="AW294" s="15" t="s">
        <v>30</v>
      </c>
      <c r="AX294" s="15" t="s">
        <v>82</v>
      </c>
      <c r="AY294" s="264" t="s">
        <v>146</v>
      </c>
    </row>
    <row r="295" s="12" customFormat="1" ht="22.8" customHeight="1">
      <c r="A295" s="12"/>
      <c r="B295" s="203"/>
      <c r="C295" s="204"/>
      <c r="D295" s="205" t="s">
        <v>73</v>
      </c>
      <c r="E295" s="217" t="s">
        <v>371</v>
      </c>
      <c r="F295" s="217" t="s">
        <v>372</v>
      </c>
      <c r="G295" s="204"/>
      <c r="H295" s="204"/>
      <c r="I295" s="207"/>
      <c r="J295" s="218">
        <f>BK295</f>
        <v>0</v>
      </c>
      <c r="K295" s="204"/>
      <c r="L295" s="209"/>
      <c r="M295" s="210"/>
      <c r="N295" s="211"/>
      <c r="O295" s="211"/>
      <c r="P295" s="212">
        <f>P296</f>
        <v>0</v>
      </c>
      <c r="Q295" s="211"/>
      <c r="R295" s="212">
        <f>R296</f>
        <v>0</v>
      </c>
      <c r="S295" s="211"/>
      <c r="T295" s="213">
        <f>T296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14" t="s">
        <v>82</v>
      </c>
      <c r="AT295" s="215" t="s">
        <v>73</v>
      </c>
      <c r="AU295" s="215" t="s">
        <v>82</v>
      </c>
      <c r="AY295" s="214" t="s">
        <v>146</v>
      </c>
      <c r="BK295" s="216">
        <f>BK296</f>
        <v>0</v>
      </c>
    </row>
    <row r="296" s="2" customFormat="1" ht="24.15" customHeight="1">
      <c r="A296" s="39"/>
      <c r="B296" s="40"/>
      <c r="C296" s="219" t="s">
        <v>330</v>
      </c>
      <c r="D296" s="219" t="s">
        <v>148</v>
      </c>
      <c r="E296" s="220" t="s">
        <v>1520</v>
      </c>
      <c r="F296" s="221" t="s">
        <v>1521</v>
      </c>
      <c r="G296" s="222" t="s">
        <v>185</v>
      </c>
      <c r="H296" s="223">
        <v>1.585</v>
      </c>
      <c r="I296" s="224"/>
      <c r="J296" s="225">
        <f>ROUND(I296*H296,2)</f>
        <v>0</v>
      </c>
      <c r="K296" s="221" t="s">
        <v>33</v>
      </c>
      <c r="L296" s="45"/>
      <c r="M296" s="226" t="s">
        <v>1</v>
      </c>
      <c r="N296" s="227" t="s">
        <v>39</v>
      </c>
      <c r="O296" s="92"/>
      <c r="P296" s="228">
        <f>O296*H296</f>
        <v>0</v>
      </c>
      <c r="Q296" s="228">
        <v>0</v>
      </c>
      <c r="R296" s="228">
        <f>Q296*H296</f>
        <v>0</v>
      </c>
      <c r="S296" s="228">
        <v>0</v>
      </c>
      <c r="T296" s="229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0" t="s">
        <v>152</v>
      </c>
      <c r="AT296" s="230" t="s">
        <v>148</v>
      </c>
      <c r="AU296" s="230" t="s">
        <v>84</v>
      </c>
      <c r="AY296" s="18" t="s">
        <v>146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18" t="s">
        <v>82</v>
      </c>
      <c r="BK296" s="231">
        <f>ROUND(I296*H296,2)</f>
        <v>0</v>
      </c>
      <c r="BL296" s="18" t="s">
        <v>152</v>
      </c>
      <c r="BM296" s="230" t="s">
        <v>333</v>
      </c>
    </row>
    <row r="297" s="12" customFormat="1" ht="25.92" customHeight="1">
      <c r="A297" s="12"/>
      <c r="B297" s="203"/>
      <c r="C297" s="204"/>
      <c r="D297" s="205" t="s">
        <v>73</v>
      </c>
      <c r="E297" s="206" t="s">
        <v>377</v>
      </c>
      <c r="F297" s="206" t="s">
        <v>378</v>
      </c>
      <c r="G297" s="204"/>
      <c r="H297" s="204"/>
      <c r="I297" s="207"/>
      <c r="J297" s="208">
        <f>BK297</f>
        <v>0</v>
      </c>
      <c r="K297" s="204"/>
      <c r="L297" s="209"/>
      <c r="M297" s="210"/>
      <c r="N297" s="211"/>
      <c r="O297" s="211"/>
      <c r="P297" s="212">
        <f>P298+P382+P493+P569+P581+P594</f>
        <v>0</v>
      </c>
      <c r="Q297" s="211"/>
      <c r="R297" s="212">
        <f>R298+R382+R493+R569+R581+R594</f>
        <v>0</v>
      </c>
      <c r="S297" s="211"/>
      <c r="T297" s="213">
        <f>T298+T382+T493+T569+T581+T594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14" t="s">
        <v>84</v>
      </c>
      <c r="AT297" s="215" t="s">
        <v>73</v>
      </c>
      <c r="AU297" s="215" t="s">
        <v>74</v>
      </c>
      <c r="AY297" s="214" t="s">
        <v>146</v>
      </c>
      <c r="BK297" s="216">
        <f>BK298+BK382+BK493+BK569+BK581+BK594</f>
        <v>0</v>
      </c>
    </row>
    <row r="298" s="12" customFormat="1" ht="22.8" customHeight="1">
      <c r="A298" s="12"/>
      <c r="B298" s="203"/>
      <c r="C298" s="204"/>
      <c r="D298" s="205" t="s">
        <v>73</v>
      </c>
      <c r="E298" s="217" t="s">
        <v>1522</v>
      </c>
      <c r="F298" s="217" t="s">
        <v>1523</v>
      </c>
      <c r="G298" s="204"/>
      <c r="H298" s="204"/>
      <c r="I298" s="207"/>
      <c r="J298" s="218">
        <f>BK298</f>
        <v>0</v>
      </c>
      <c r="K298" s="204"/>
      <c r="L298" s="209"/>
      <c r="M298" s="210"/>
      <c r="N298" s="211"/>
      <c r="O298" s="211"/>
      <c r="P298" s="212">
        <f>SUM(P299:P381)</f>
        <v>0</v>
      </c>
      <c r="Q298" s="211"/>
      <c r="R298" s="212">
        <f>SUM(R299:R381)</f>
        <v>0</v>
      </c>
      <c r="S298" s="211"/>
      <c r="T298" s="213">
        <f>SUM(T299:T381)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14" t="s">
        <v>84</v>
      </c>
      <c r="AT298" s="215" t="s">
        <v>73</v>
      </c>
      <c r="AU298" s="215" t="s">
        <v>82</v>
      </c>
      <c r="AY298" s="214" t="s">
        <v>146</v>
      </c>
      <c r="BK298" s="216">
        <f>SUM(BK299:BK381)</f>
        <v>0</v>
      </c>
    </row>
    <row r="299" s="2" customFormat="1" ht="33" customHeight="1">
      <c r="A299" s="39"/>
      <c r="B299" s="40"/>
      <c r="C299" s="219" t="s">
        <v>250</v>
      </c>
      <c r="D299" s="219" t="s">
        <v>148</v>
      </c>
      <c r="E299" s="220" t="s">
        <v>1524</v>
      </c>
      <c r="F299" s="221" t="s">
        <v>1525</v>
      </c>
      <c r="G299" s="222" t="s">
        <v>155</v>
      </c>
      <c r="H299" s="223">
        <v>0.20200000000000001</v>
      </c>
      <c r="I299" s="224"/>
      <c r="J299" s="225">
        <f>ROUND(I299*H299,2)</f>
        <v>0</v>
      </c>
      <c r="K299" s="221" t="s">
        <v>33</v>
      </c>
      <c r="L299" s="45"/>
      <c r="M299" s="226" t="s">
        <v>1</v>
      </c>
      <c r="N299" s="227" t="s">
        <v>39</v>
      </c>
      <c r="O299" s="92"/>
      <c r="P299" s="228">
        <f>O299*H299</f>
        <v>0</v>
      </c>
      <c r="Q299" s="228">
        <v>0</v>
      </c>
      <c r="R299" s="228">
        <f>Q299*H299</f>
        <v>0</v>
      </c>
      <c r="S299" s="228">
        <v>0</v>
      </c>
      <c r="T299" s="229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0" t="s">
        <v>190</v>
      </c>
      <c r="AT299" s="230" t="s">
        <v>148</v>
      </c>
      <c r="AU299" s="230" t="s">
        <v>84</v>
      </c>
      <c r="AY299" s="18" t="s">
        <v>146</v>
      </c>
      <c r="BE299" s="231">
        <f>IF(N299="základní",J299,0)</f>
        <v>0</v>
      </c>
      <c r="BF299" s="231">
        <f>IF(N299="snížená",J299,0)</f>
        <v>0</v>
      </c>
      <c r="BG299" s="231">
        <f>IF(N299="zákl. přenesená",J299,0)</f>
        <v>0</v>
      </c>
      <c r="BH299" s="231">
        <f>IF(N299="sníž. přenesená",J299,0)</f>
        <v>0</v>
      </c>
      <c r="BI299" s="231">
        <f>IF(N299="nulová",J299,0)</f>
        <v>0</v>
      </c>
      <c r="BJ299" s="18" t="s">
        <v>82</v>
      </c>
      <c r="BK299" s="231">
        <f>ROUND(I299*H299,2)</f>
        <v>0</v>
      </c>
      <c r="BL299" s="18" t="s">
        <v>190</v>
      </c>
      <c r="BM299" s="230" t="s">
        <v>336</v>
      </c>
    </row>
    <row r="300" s="13" customFormat="1">
      <c r="A300" s="13"/>
      <c r="B300" s="232"/>
      <c r="C300" s="233"/>
      <c r="D300" s="234" t="s">
        <v>156</v>
      </c>
      <c r="E300" s="235" t="s">
        <v>1</v>
      </c>
      <c r="F300" s="236" t="s">
        <v>1526</v>
      </c>
      <c r="G300" s="233"/>
      <c r="H300" s="235" t="s">
        <v>1</v>
      </c>
      <c r="I300" s="237"/>
      <c r="J300" s="233"/>
      <c r="K300" s="233"/>
      <c r="L300" s="238"/>
      <c r="M300" s="239"/>
      <c r="N300" s="240"/>
      <c r="O300" s="240"/>
      <c r="P300" s="240"/>
      <c r="Q300" s="240"/>
      <c r="R300" s="240"/>
      <c r="S300" s="240"/>
      <c r="T300" s="241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2" t="s">
        <v>156</v>
      </c>
      <c r="AU300" s="242" t="s">
        <v>84</v>
      </c>
      <c r="AV300" s="13" t="s">
        <v>82</v>
      </c>
      <c r="AW300" s="13" t="s">
        <v>30</v>
      </c>
      <c r="AX300" s="13" t="s">
        <v>74</v>
      </c>
      <c r="AY300" s="242" t="s">
        <v>146</v>
      </c>
    </row>
    <row r="301" s="14" customFormat="1">
      <c r="A301" s="14"/>
      <c r="B301" s="243"/>
      <c r="C301" s="244"/>
      <c r="D301" s="234" t="s">
        <v>156</v>
      </c>
      <c r="E301" s="245" t="s">
        <v>1</v>
      </c>
      <c r="F301" s="246" t="s">
        <v>1527</v>
      </c>
      <c r="G301" s="244"/>
      <c r="H301" s="247">
        <v>0.037999999999999999</v>
      </c>
      <c r="I301" s="248"/>
      <c r="J301" s="244"/>
      <c r="K301" s="244"/>
      <c r="L301" s="249"/>
      <c r="M301" s="250"/>
      <c r="N301" s="251"/>
      <c r="O301" s="251"/>
      <c r="P301" s="251"/>
      <c r="Q301" s="251"/>
      <c r="R301" s="251"/>
      <c r="S301" s="251"/>
      <c r="T301" s="25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3" t="s">
        <v>156</v>
      </c>
      <c r="AU301" s="253" t="s">
        <v>84</v>
      </c>
      <c r="AV301" s="14" t="s">
        <v>84</v>
      </c>
      <c r="AW301" s="14" t="s">
        <v>30</v>
      </c>
      <c r="AX301" s="14" t="s">
        <v>74</v>
      </c>
      <c r="AY301" s="253" t="s">
        <v>146</v>
      </c>
    </row>
    <row r="302" s="13" customFormat="1">
      <c r="A302" s="13"/>
      <c r="B302" s="232"/>
      <c r="C302" s="233"/>
      <c r="D302" s="234" t="s">
        <v>156</v>
      </c>
      <c r="E302" s="235" t="s">
        <v>1</v>
      </c>
      <c r="F302" s="236" t="s">
        <v>1528</v>
      </c>
      <c r="G302" s="233"/>
      <c r="H302" s="235" t="s">
        <v>1</v>
      </c>
      <c r="I302" s="237"/>
      <c r="J302" s="233"/>
      <c r="K302" s="233"/>
      <c r="L302" s="238"/>
      <c r="M302" s="239"/>
      <c r="N302" s="240"/>
      <c r="O302" s="240"/>
      <c r="P302" s="240"/>
      <c r="Q302" s="240"/>
      <c r="R302" s="240"/>
      <c r="S302" s="240"/>
      <c r="T302" s="24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2" t="s">
        <v>156</v>
      </c>
      <c r="AU302" s="242" t="s">
        <v>84</v>
      </c>
      <c r="AV302" s="13" t="s">
        <v>82</v>
      </c>
      <c r="AW302" s="13" t="s">
        <v>30</v>
      </c>
      <c r="AX302" s="13" t="s">
        <v>74</v>
      </c>
      <c r="AY302" s="242" t="s">
        <v>146</v>
      </c>
    </row>
    <row r="303" s="14" customFormat="1">
      <c r="A303" s="14"/>
      <c r="B303" s="243"/>
      <c r="C303" s="244"/>
      <c r="D303" s="234" t="s">
        <v>156</v>
      </c>
      <c r="E303" s="245" t="s">
        <v>1</v>
      </c>
      <c r="F303" s="246" t="s">
        <v>1529</v>
      </c>
      <c r="G303" s="244"/>
      <c r="H303" s="247">
        <v>0.024</v>
      </c>
      <c r="I303" s="248"/>
      <c r="J303" s="244"/>
      <c r="K303" s="244"/>
      <c r="L303" s="249"/>
      <c r="M303" s="250"/>
      <c r="N303" s="251"/>
      <c r="O303" s="251"/>
      <c r="P303" s="251"/>
      <c r="Q303" s="251"/>
      <c r="R303" s="251"/>
      <c r="S303" s="251"/>
      <c r="T303" s="252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3" t="s">
        <v>156</v>
      </c>
      <c r="AU303" s="253" t="s">
        <v>84</v>
      </c>
      <c r="AV303" s="14" t="s">
        <v>84</v>
      </c>
      <c r="AW303" s="14" t="s">
        <v>30</v>
      </c>
      <c r="AX303" s="14" t="s">
        <v>74</v>
      </c>
      <c r="AY303" s="253" t="s">
        <v>146</v>
      </c>
    </row>
    <row r="304" s="13" customFormat="1">
      <c r="A304" s="13"/>
      <c r="B304" s="232"/>
      <c r="C304" s="233"/>
      <c r="D304" s="234" t="s">
        <v>156</v>
      </c>
      <c r="E304" s="235" t="s">
        <v>1</v>
      </c>
      <c r="F304" s="236" t="s">
        <v>1530</v>
      </c>
      <c r="G304" s="233"/>
      <c r="H304" s="235" t="s">
        <v>1</v>
      </c>
      <c r="I304" s="237"/>
      <c r="J304" s="233"/>
      <c r="K304" s="233"/>
      <c r="L304" s="238"/>
      <c r="M304" s="239"/>
      <c r="N304" s="240"/>
      <c r="O304" s="240"/>
      <c r="P304" s="240"/>
      <c r="Q304" s="240"/>
      <c r="R304" s="240"/>
      <c r="S304" s="240"/>
      <c r="T304" s="241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2" t="s">
        <v>156</v>
      </c>
      <c r="AU304" s="242" t="s">
        <v>84</v>
      </c>
      <c r="AV304" s="13" t="s">
        <v>82</v>
      </c>
      <c r="AW304" s="13" t="s">
        <v>30</v>
      </c>
      <c r="AX304" s="13" t="s">
        <v>74</v>
      </c>
      <c r="AY304" s="242" t="s">
        <v>146</v>
      </c>
    </row>
    <row r="305" s="14" customFormat="1">
      <c r="A305" s="14"/>
      <c r="B305" s="243"/>
      <c r="C305" s="244"/>
      <c r="D305" s="234" t="s">
        <v>156</v>
      </c>
      <c r="E305" s="245" t="s">
        <v>1</v>
      </c>
      <c r="F305" s="246" t="s">
        <v>1531</v>
      </c>
      <c r="G305" s="244"/>
      <c r="H305" s="247">
        <v>0.096000000000000002</v>
      </c>
      <c r="I305" s="248"/>
      <c r="J305" s="244"/>
      <c r="K305" s="244"/>
      <c r="L305" s="249"/>
      <c r="M305" s="250"/>
      <c r="N305" s="251"/>
      <c r="O305" s="251"/>
      <c r="P305" s="251"/>
      <c r="Q305" s="251"/>
      <c r="R305" s="251"/>
      <c r="S305" s="251"/>
      <c r="T305" s="252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3" t="s">
        <v>156</v>
      </c>
      <c r="AU305" s="253" t="s">
        <v>84</v>
      </c>
      <c r="AV305" s="14" t="s">
        <v>84</v>
      </c>
      <c r="AW305" s="14" t="s">
        <v>30</v>
      </c>
      <c r="AX305" s="14" t="s">
        <v>74</v>
      </c>
      <c r="AY305" s="253" t="s">
        <v>146</v>
      </c>
    </row>
    <row r="306" s="13" customFormat="1">
      <c r="A306" s="13"/>
      <c r="B306" s="232"/>
      <c r="C306" s="233"/>
      <c r="D306" s="234" t="s">
        <v>156</v>
      </c>
      <c r="E306" s="235" t="s">
        <v>1</v>
      </c>
      <c r="F306" s="236" t="s">
        <v>1532</v>
      </c>
      <c r="G306" s="233"/>
      <c r="H306" s="235" t="s">
        <v>1</v>
      </c>
      <c r="I306" s="237"/>
      <c r="J306" s="233"/>
      <c r="K306" s="233"/>
      <c r="L306" s="238"/>
      <c r="M306" s="239"/>
      <c r="N306" s="240"/>
      <c r="O306" s="240"/>
      <c r="P306" s="240"/>
      <c r="Q306" s="240"/>
      <c r="R306" s="240"/>
      <c r="S306" s="240"/>
      <c r="T306" s="241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2" t="s">
        <v>156</v>
      </c>
      <c r="AU306" s="242" t="s">
        <v>84</v>
      </c>
      <c r="AV306" s="13" t="s">
        <v>82</v>
      </c>
      <c r="AW306" s="13" t="s">
        <v>30</v>
      </c>
      <c r="AX306" s="13" t="s">
        <v>74</v>
      </c>
      <c r="AY306" s="242" t="s">
        <v>146</v>
      </c>
    </row>
    <row r="307" s="14" customFormat="1">
      <c r="A307" s="14"/>
      <c r="B307" s="243"/>
      <c r="C307" s="244"/>
      <c r="D307" s="234" t="s">
        <v>156</v>
      </c>
      <c r="E307" s="245" t="s">
        <v>1</v>
      </c>
      <c r="F307" s="246" t="s">
        <v>1533</v>
      </c>
      <c r="G307" s="244"/>
      <c r="H307" s="247">
        <v>0.043999999999999997</v>
      </c>
      <c r="I307" s="248"/>
      <c r="J307" s="244"/>
      <c r="K307" s="244"/>
      <c r="L307" s="249"/>
      <c r="M307" s="250"/>
      <c r="N307" s="251"/>
      <c r="O307" s="251"/>
      <c r="P307" s="251"/>
      <c r="Q307" s="251"/>
      <c r="R307" s="251"/>
      <c r="S307" s="251"/>
      <c r="T307" s="252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3" t="s">
        <v>156</v>
      </c>
      <c r="AU307" s="253" t="s">
        <v>84</v>
      </c>
      <c r="AV307" s="14" t="s">
        <v>84</v>
      </c>
      <c r="AW307" s="14" t="s">
        <v>30</v>
      </c>
      <c r="AX307" s="14" t="s">
        <v>74</v>
      </c>
      <c r="AY307" s="253" t="s">
        <v>146</v>
      </c>
    </row>
    <row r="308" s="15" customFormat="1">
      <c r="A308" s="15"/>
      <c r="B308" s="254"/>
      <c r="C308" s="255"/>
      <c r="D308" s="234" t="s">
        <v>156</v>
      </c>
      <c r="E308" s="256" t="s">
        <v>1</v>
      </c>
      <c r="F308" s="257" t="s">
        <v>160</v>
      </c>
      <c r="G308" s="255"/>
      <c r="H308" s="258">
        <v>0.20200000000000001</v>
      </c>
      <c r="I308" s="259"/>
      <c r="J308" s="255"/>
      <c r="K308" s="255"/>
      <c r="L308" s="260"/>
      <c r="M308" s="261"/>
      <c r="N308" s="262"/>
      <c r="O308" s="262"/>
      <c r="P308" s="262"/>
      <c r="Q308" s="262"/>
      <c r="R308" s="262"/>
      <c r="S308" s="262"/>
      <c r="T308" s="263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64" t="s">
        <v>156</v>
      </c>
      <c r="AU308" s="264" t="s">
        <v>84</v>
      </c>
      <c r="AV308" s="15" t="s">
        <v>152</v>
      </c>
      <c r="AW308" s="15" t="s">
        <v>30</v>
      </c>
      <c r="AX308" s="15" t="s">
        <v>82</v>
      </c>
      <c r="AY308" s="264" t="s">
        <v>146</v>
      </c>
    </row>
    <row r="309" s="2" customFormat="1" ht="33" customHeight="1">
      <c r="A309" s="39"/>
      <c r="B309" s="40"/>
      <c r="C309" s="219" t="s">
        <v>337</v>
      </c>
      <c r="D309" s="219" t="s">
        <v>148</v>
      </c>
      <c r="E309" s="220" t="s">
        <v>1534</v>
      </c>
      <c r="F309" s="221" t="s">
        <v>1535</v>
      </c>
      <c r="G309" s="222" t="s">
        <v>155</v>
      </c>
      <c r="H309" s="223">
        <v>0.85599999999999998</v>
      </c>
      <c r="I309" s="224"/>
      <c r="J309" s="225">
        <f>ROUND(I309*H309,2)</f>
        <v>0</v>
      </c>
      <c r="K309" s="221" t="s">
        <v>33</v>
      </c>
      <c r="L309" s="45"/>
      <c r="M309" s="226" t="s">
        <v>1</v>
      </c>
      <c r="N309" s="227" t="s">
        <v>39</v>
      </c>
      <c r="O309" s="92"/>
      <c r="P309" s="228">
        <f>O309*H309</f>
        <v>0</v>
      </c>
      <c r="Q309" s="228">
        <v>0</v>
      </c>
      <c r="R309" s="228">
        <f>Q309*H309</f>
        <v>0</v>
      </c>
      <c r="S309" s="228">
        <v>0</v>
      </c>
      <c r="T309" s="229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0" t="s">
        <v>190</v>
      </c>
      <c r="AT309" s="230" t="s">
        <v>148</v>
      </c>
      <c r="AU309" s="230" t="s">
        <v>84</v>
      </c>
      <c r="AY309" s="18" t="s">
        <v>146</v>
      </c>
      <c r="BE309" s="231">
        <f>IF(N309="základní",J309,0)</f>
        <v>0</v>
      </c>
      <c r="BF309" s="231">
        <f>IF(N309="snížená",J309,0)</f>
        <v>0</v>
      </c>
      <c r="BG309" s="231">
        <f>IF(N309="zákl. přenesená",J309,0)</f>
        <v>0</v>
      </c>
      <c r="BH309" s="231">
        <f>IF(N309="sníž. přenesená",J309,0)</f>
        <v>0</v>
      </c>
      <c r="BI309" s="231">
        <f>IF(N309="nulová",J309,0)</f>
        <v>0</v>
      </c>
      <c r="BJ309" s="18" t="s">
        <v>82</v>
      </c>
      <c r="BK309" s="231">
        <f>ROUND(I309*H309,2)</f>
        <v>0</v>
      </c>
      <c r="BL309" s="18" t="s">
        <v>190</v>
      </c>
      <c r="BM309" s="230" t="s">
        <v>340</v>
      </c>
    </row>
    <row r="310" s="13" customFormat="1">
      <c r="A310" s="13"/>
      <c r="B310" s="232"/>
      <c r="C310" s="233"/>
      <c r="D310" s="234" t="s">
        <v>156</v>
      </c>
      <c r="E310" s="235" t="s">
        <v>1</v>
      </c>
      <c r="F310" s="236" t="s">
        <v>1438</v>
      </c>
      <c r="G310" s="233"/>
      <c r="H310" s="235" t="s">
        <v>1</v>
      </c>
      <c r="I310" s="237"/>
      <c r="J310" s="233"/>
      <c r="K310" s="233"/>
      <c r="L310" s="238"/>
      <c r="M310" s="239"/>
      <c r="N310" s="240"/>
      <c r="O310" s="240"/>
      <c r="P310" s="240"/>
      <c r="Q310" s="240"/>
      <c r="R310" s="240"/>
      <c r="S310" s="240"/>
      <c r="T310" s="24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2" t="s">
        <v>156</v>
      </c>
      <c r="AU310" s="242" t="s">
        <v>84</v>
      </c>
      <c r="AV310" s="13" t="s">
        <v>82</v>
      </c>
      <c r="AW310" s="13" t="s">
        <v>30</v>
      </c>
      <c r="AX310" s="13" t="s">
        <v>74</v>
      </c>
      <c r="AY310" s="242" t="s">
        <v>146</v>
      </c>
    </row>
    <row r="311" s="14" customFormat="1">
      <c r="A311" s="14"/>
      <c r="B311" s="243"/>
      <c r="C311" s="244"/>
      <c r="D311" s="234" t="s">
        <v>156</v>
      </c>
      <c r="E311" s="245" t="s">
        <v>1</v>
      </c>
      <c r="F311" s="246" t="s">
        <v>1536</v>
      </c>
      <c r="G311" s="244"/>
      <c r="H311" s="247">
        <v>0.57499999999999996</v>
      </c>
      <c r="I311" s="248"/>
      <c r="J311" s="244"/>
      <c r="K311" s="244"/>
      <c r="L311" s="249"/>
      <c r="M311" s="250"/>
      <c r="N311" s="251"/>
      <c r="O311" s="251"/>
      <c r="P311" s="251"/>
      <c r="Q311" s="251"/>
      <c r="R311" s="251"/>
      <c r="S311" s="251"/>
      <c r="T311" s="252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3" t="s">
        <v>156</v>
      </c>
      <c r="AU311" s="253" t="s">
        <v>84</v>
      </c>
      <c r="AV311" s="14" t="s">
        <v>84</v>
      </c>
      <c r="AW311" s="14" t="s">
        <v>30</v>
      </c>
      <c r="AX311" s="14" t="s">
        <v>74</v>
      </c>
      <c r="AY311" s="253" t="s">
        <v>146</v>
      </c>
    </row>
    <row r="312" s="14" customFormat="1">
      <c r="A312" s="14"/>
      <c r="B312" s="243"/>
      <c r="C312" s="244"/>
      <c r="D312" s="234" t="s">
        <v>156</v>
      </c>
      <c r="E312" s="245" t="s">
        <v>1</v>
      </c>
      <c r="F312" s="246" t="s">
        <v>1537</v>
      </c>
      <c r="G312" s="244"/>
      <c r="H312" s="247">
        <v>0.28100000000000003</v>
      </c>
      <c r="I312" s="248"/>
      <c r="J312" s="244"/>
      <c r="K312" s="244"/>
      <c r="L312" s="249"/>
      <c r="M312" s="250"/>
      <c r="N312" s="251"/>
      <c r="O312" s="251"/>
      <c r="P312" s="251"/>
      <c r="Q312" s="251"/>
      <c r="R312" s="251"/>
      <c r="S312" s="251"/>
      <c r="T312" s="252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3" t="s">
        <v>156</v>
      </c>
      <c r="AU312" s="253" t="s">
        <v>84</v>
      </c>
      <c r="AV312" s="14" t="s">
        <v>84</v>
      </c>
      <c r="AW312" s="14" t="s">
        <v>30</v>
      </c>
      <c r="AX312" s="14" t="s">
        <v>74</v>
      </c>
      <c r="AY312" s="253" t="s">
        <v>146</v>
      </c>
    </row>
    <row r="313" s="15" customFormat="1">
      <c r="A313" s="15"/>
      <c r="B313" s="254"/>
      <c r="C313" s="255"/>
      <c r="D313" s="234" t="s">
        <v>156</v>
      </c>
      <c r="E313" s="256" t="s">
        <v>1</v>
      </c>
      <c r="F313" s="257" t="s">
        <v>160</v>
      </c>
      <c r="G313" s="255"/>
      <c r="H313" s="258">
        <v>0.85599999999999998</v>
      </c>
      <c r="I313" s="259"/>
      <c r="J313" s="255"/>
      <c r="K313" s="255"/>
      <c r="L313" s="260"/>
      <c r="M313" s="261"/>
      <c r="N313" s="262"/>
      <c r="O313" s="262"/>
      <c r="P313" s="262"/>
      <c r="Q313" s="262"/>
      <c r="R313" s="262"/>
      <c r="S313" s="262"/>
      <c r="T313" s="263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64" t="s">
        <v>156</v>
      </c>
      <c r="AU313" s="264" t="s">
        <v>84</v>
      </c>
      <c r="AV313" s="15" t="s">
        <v>152</v>
      </c>
      <c r="AW313" s="15" t="s">
        <v>30</v>
      </c>
      <c r="AX313" s="15" t="s">
        <v>82</v>
      </c>
      <c r="AY313" s="264" t="s">
        <v>146</v>
      </c>
    </row>
    <row r="314" s="2" customFormat="1" ht="21.75" customHeight="1">
      <c r="A314" s="39"/>
      <c r="B314" s="40"/>
      <c r="C314" s="219" t="s">
        <v>256</v>
      </c>
      <c r="D314" s="219" t="s">
        <v>148</v>
      </c>
      <c r="E314" s="220" t="s">
        <v>1538</v>
      </c>
      <c r="F314" s="221" t="s">
        <v>1539</v>
      </c>
      <c r="G314" s="222" t="s">
        <v>307</v>
      </c>
      <c r="H314" s="223">
        <v>38</v>
      </c>
      <c r="I314" s="224"/>
      <c r="J314" s="225">
        <f>ROUND(I314*H314,2)</f>
        <v>0</v>
      </c>
      <c r="K314" s="221" t="s">
        <v>33</v>
      </c>
      <c r="L314" s="45"/>
      <c r="M314" s="226" t="s">
        <v>1</v>
      </c>
      <c r="N314" s="227" t="s">
        <v>39</v>
      </c>
      <c r="O314" s="92"/>
      <c r="P314" s="228">
        <f>O314*H314</f>
        <v>0</v>
      </c>
      <c r="Q314" s="228">
        <v>0</v>
      </c>
      <c r="R314" s="228">
        <f>Q314*H314</f>
        <v>0</v>
      </c>
      <c r="S314" s="228">
        <v>0</v>
      </c>
      <c r="T314" s="229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0" t="s">
        <v>190</v>
      </c>
      <c r="AT314" s="230" t="s">
        <v>148</v>
      </c>
      <c r="AU314" s="230" t="s">
        <v>84</v>
      </c>
      <c r="AY314" s="18" t="s">
        <v>146</v>
      </c>
      <c r="BE314" s="231">
        <f>IF(N314="základní",J314,0)</f>
        <v>0</v>
      </c>
      <c r="BF314" s="231">
        <f>IF(N314="snížená",J314,0)</f>
        <v>0</v>
      </c>
      <c r="BG314" s="231">
        <f>IF(N314="zákl. přenesená",J314,0)</f>
        <v>0</v>
      </c>
      <c r="BH314" s="231">
        <f>IF(N314="sníž. přenesená",J314,0)</f>
        <v>0</v>
      </c>
      <c r="BI314" s="231">
        <f>IF(N314="nulová",J314,0)</f>
        <v>0</v>
      </c>
      <c r="BJ314" s="18" t="s">
        <v>82</v>
      </c>
      <c r="BK314" s="231">
        <f>ROUND(I314*H314,2)</f>
        <v>0</v>
      </c>
      <c r="BL314" s="18" t="s">
        <v>190</v>
      </c>
      <c r="BM314" s="230" t="s">
        <v>343</v>
      </c>
    </row>
    <row r="315" s="13" customFormat="1">
      <c r="A315" s="13"/>
      <c r="B315" s="232"/>
      <c r="C315" s="233"/>
      <c r="D315" s="234" t="s">
        <v>156</v>
      </c>
      <c r="E315" s="235" t="s">
        <v>1</v>
      </c>
      <c r="F315" s="236" t="s">
        <v>1438</v>
      </c>
      <c r="G315" s="233"/>
      <c r="H315" s="235" t="s">
        <v>1</v>
      </c>
      <c r="I315" s="237"/>
      <c r="J315" s="233"/>
      <c r="K315" s="233"/>
      <c r="L315" s="238"/>
      <c r="M315" s="239"/>
      <c r="N315" s="240"/>
      <c r="O315" s="240"/>
      <c r="P315" s="240"/>
      <c r="Q315" s="240"/>
      <c r="R315" s="240"/>
      <c r="S315" s="240"/>
      <c r="T315" s="241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2" t="s">
        <v>156</v>
      </c>
      <c r="AU315" s="242" t="s">
        <v>84</v>
      </c>
      <c r="AV315" s="13" t="s">
        <v>82</v>
      </c>
      <c r="AW315" s="13" t="s">
        <v>30</v>
      </c>
      <c r="AX315" s="13" t="s">
        <v>74</v>
      </c>
      <c r="AY315" s="242" t="s">
        <v>146</v>
      </c>
    </row>
    <row r="316" s="14" customFormat="1">
      <c r="A316" s="14"/>
      <c r="B316" s="243"/>
      <c r="C316" s="244"/>
      <c r="D316" s="234" t="s">
        <v>156</v>
      </c>
      <c r="E316" s="245" t="s">
        <v>1</v>
      </c>
      <c r="F316" s="246" t="s">
        <v>1439</v>
      </c>
      <c r="G316" s="244"/>
      <c r="H316" s="247">
        <v>38</v>
      </c>
      <c r="I316" s="248"/>
      <c r="J316" s="244"/>
      <c r="K316" s="244"/>
      <c r="L316" s="249"/>
      <c r="M316" s="250"/>
      <c r="N316" s="251"/>
      <c r="O316" s="251"/>
      <c r="P316" s="251"/>
      <c r="Q316" s="251"/>
      <c r="R316" s="251"/>
      <c r="S316" s="251"/>
      <c r="T316" s="252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3" t="s">
        <v>156</v>
      </c>
      <c r="AU316" s="253" t="s">
        <v>84</v>
      </c>
      <c r="AV316" s="14" t="s">
        <v>84</v>
      </c>
      <c r="AW316" s="14" t="s">
        <v>30</v>
      </c>
      <c r="AX316" s="14" t="s">
        <v>74</v>
      </c>
      <c r="AY316" s="253" t="s">
        <v>146</v>
      </c>
    </row>
    <row r="317" s="15" customFormat="1">
      <c r="A317" s="15"/>
      <c r="B317" s="254"/>
      <c r="C317" s="255"/>
      <c r="D317" s="234" t="s">
        <v>156</v>
      </c>
      <c r="E317" s="256" t="s">
        <v>1</v>
      </c>
      <c r="F317" s="257" t="s">
        <v>160</v>
      </c>
      <c r="G317" s="255"/>
      <c r="H317" s="258">
        <v>38</v>
      </c>
      <c r="I317" s="259"/>
      <c r="J317" s="255"/>
      <c r="K317" s="255"/>
      <c r="L317" s="260"/>
      <c r="M317" s="261"/>
      <c r="N317" s="262"/>
      <c r="O317" s="262"/>
      <c r="P317" s="262"/>
      <c r="Q317" s="262"/>
      <c r="R317" s="262"/>
      <c r="S317" s="262"/>
      <c r="T317" s="263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64" t="s">
        <v>156</v>
      </c>
      <c r="AU317" s="264" t="s">
        <v>84</v>
      </c>
      <c r="AV317" s="15" t="s">
        <v>152</v>
      </c>
      <c r="AW317" s="15" t="s">
        <v>30</v>
      </c>
      <c r="AX317" s="15" t="s">
        <v>82</v>
      </c>
      <c r="AY317" s="264" t="s">
        <v>146</v>
      </c>
    </row>
    <row r="318" s="2" customFormat="1" ht="24.15" customHeight="1">
      <c r="A318" s="39"/>
      <c r="B318" s="40"/>
      <c r="C318" s="265" t="s">
        <v>345</v>
      </c>
      <c r="D318" s="265" t="s">
        <v>201</v>
      </c>
      <c r="E318" s="266" t="s">
        <v>1540</v>
      </c>
      <c r="F318" s="267" t="s">
        <v>1541</v>
      </c>
      <c r="G318" s="268" t="s">
        <v>307</v>
      </c>
      <c r="H318" s="269">
        <v>38</v>
      </c>
      <c r="I318" s="270"/>
      <c r="J318" s="271">
        <f>ROUND(I318*H318,2)</f>
        <v>0</v>
      </c>
      <c r="K318" s="267" t="s">
        <v>1</v>
      </c>
      <c r="L318" s="272"/>
      <c r="M318" s="273" t="s">
        <v>1</v>
      </c>
      <c r="N318" s="274" t="s">
        <v>39</v>
      </c>
      <c r="O318" s="92"/>
      <c r="P318" s="228">
        <f>O318*H318</f>
        <v>0</v>
      </c>
      <c r="Q318" s="228">
        <v>0</v>
      </c>
      <c r="R318" s="228">
        <f>Q318*H318</f>
        <v>0</v>
      </c>
      <c r="S318" s="228">
        <v>0</v>
      </c>
      <c r="T318" s="229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0" t="s">
        <v>234</v>
      </c>
      <c r="AT318" s="230" t="s">
        <v>201</v>
      </c>
      <c r="AU318" s="230" t="s">
        <v>84</v>
      </c>
      <c r="AY318" s="18" t="s">
        <v>146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8" t="s">
        <v>82</v>
      </c>
      <c r="BK318" s="231">
        <f>ROUND(I318*H318,2)</f>
        <v>0</v>
      </c>
      <c r="BL318" s="18" t="s">
        <v>190</v>
      </c>
      <c r="BM318" s="230" t="s">
        <v>348</v>
      </c>
    </row>
    <row r="319" s="2" customFormat="1" ht="24.15" customHeight="1">
      <c r="A319" s="39"/>
      <c r="B319" s="40"/>
      <c r="C319" s="219" t="s">
        <v>260</v>
      </c>
      <c r="D319" s="219" t="s">
        <v>148</v>
      </c>
      <c r="E319" s="220" t="s">
        <v>1542</v>
      </c>
      <c r="F319" s="221" t="s">
        <v>1543</v>
      </c>
      <c r="G319" s="222" t="s">
        <v>151</v>
      </c>
      <c r="H319" s="223">
        <v>10</v>
      </c>
      <c r="I319" s="224"/>
      <c r="J319" s="225">
        <f>ROUND(I319*H319,2)</f>
        <v>0</v>
      </c>
      <c r="K319" s="221" t="s">
        <v>33</v>
      </c>
      <c r="L319" s="45"/>
      <c r="M319" s="226" t="s">
        <v>1</v>
      </c>
      <c r="N319" s="227" t="s">
        <v>39</v>
      </c>
      <c r="O319" s="92"/>
      <c r="P319" s="228">
        <f>O319*H319</f>
        <v>0</v>
      </c>
      <c r="Q319" s="228">
        <v>0</v>
      </c>
      <c r="R319" s="228">
        <f>Q319*H319</f>
        <v>0</v>
      </c>
      <c r="S319" s="228">
        <v>0</v>
      </c>
      <c r="T319" s="229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0" t="s">
        <v>190</v>
      </c>
      <c r="AT319" s="230" t="s">
        <v>148</v>
      </c>
      <c r="AU319" s="230" t="s">
        <v>84</v>
      </c>
      <c r="AY319" s="18" t="s">
        <v>146</v>
      </c>
      <c r="BE319" s="231">
        <f>IF(N319="základní",J319,0)</f>
        <v>0</v>
      </c>
      <c r="BF319" s="231">
        <f>IF(N319="snížená",J319,0)</f>
        <v>0</v>
      </c>
      <c r="BG319" s="231">
        <f>IF(N319="zákl. přenesená",J319,0)</f>
        <v>0</v>
      </c>
      <c r="BH319" s="231">
        <f>IF(N319="sníž. přenesená",J319,0)</f>
        <v>0</v>
      </c>
      <c r="BI319" s="231">
        <f>IF(N319="nulová",J319,0)</f>
        <v>0</v>
      </c>
      <c r="BJ319" s="18" t="s">
        <v>82</v>
      </c>
      <c r="BK319" s="231">
        <f>ROUND(I319*H319,2)</f>
        <v>0</v>
      </c>
      <c r="BL319" s="18" t="s">
        <v>190</v>
      </c>
      <c r="BM319" s="230" t="s">
        <v>353</v>
      </c>
    </row>
    <row r="320" s="14" customFormat="1">
      <c r="A320" s="14"/>
      <c r="B320" s="243"/>
      <c r="C320" s="244"/>
      <c r="D320" s="234" t="s">
        <v>156</v>
      </c>
      <c r="E320" s="245" t="s">
        <v>1</v>
      </c>
      <c r="F320" s="246" t="s">
        <v>1544</v>
      </c>
      <c r="G320" s="244"/>
      <c r="H320" s="247">
        <v>10</v>
      </c>
      <c r="I320" s="248"/>
      <c r="J320" s="244"/>
      <c r="K320" s="244"/>
      <c r="L320" s="249"/>
      <c r="M320" s="250"/>
      <c r="N320" s="251"/>
      <c r="O320" s="251"/>
      <c r="P320" s="251"/>
      <c r="Q320" s="251"/>
      <c r="R320" s="251"/>
      <c r="S320" s="251"/>
      <c r="T320" s="252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3" t="s">
        <v>156</v>
      </c>
      <c r="AU320" s="253" t="s">
        <v>84</v>
      </c>
      <c r="AV320" s="14" t="s">
        <v>84</v>
      </c>
      <c r="AW320" s="14" t="s">
        <v>30</v>
      </c>
      <c r="AX320" s="14" t="s">
        <v>74</v>
      </c>
      <c r="AY320" s="253" t="s">
        <v>146</v>
      </c>
    </row>
    <row r="321" s="15" customFormat="1">
      <c r="A321" s="15"/>
      <c r="B321" s="254"/>
      <c r="C321" s="255"/>
      <c r="D321" s="234" t="s">
        <v>156</v>
      </c>
      <c r="E321" s="256" t="s">
        <v>1</v>
      </c>
      <c r="F321" s="257" t="s">
        <v>160</v>
      </c>
      <c r="G321" s="255"/>
      <c r="H321" s="258">
        <v>10</v>
      </c>
      <c r="I321" s="259"/>
      <c r="J321" s="255"/>
      <c r="K321" s="255"/>
      <c r="L321" s="260"/>
      <c r="M321" s="261"/>
      <c r="N321" s="262"/>
      <c r="O321" s="262"/>
      <c r="P321" s="262"/>
      <c r="Q321" s="262"/>
      <c r="R321" s="262"/>
      <c r="S321" s="262"/>
      <c r="T321" s="263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64" t="s">
        <v>156</v>
      </c>
      <c r="AU321" s="264" t="s">
        <v>84</v>
      </c>
      <c r="AV321" s="15" t="s">
        <v>152</v>
      </c>
      <c r="AW321" s="15" t="s">
        <v>30</v>
      </c>
      <c r="AX321" s="15" t="s">
        <v>82</v>
      </c>
      <c r="AY321" s="264" t="s">
        <v>146</v>
      </c>
    </row>
    <row r="322" s="2" customFormat="1" ht="24.15" customHeight="1">
      <c r="A322" s="39"/>
      <c r="B322" s="40"/>
      <c r="C322" s="219" t="s">
        <v>356</v>
      </c>
      <c r="D322" s="219" t="s">
        <v>148</v>
      </c>
      <c r="E322" s="220" t="s">
        <v>1545</v>
      </c>
      <c r="F322" s="221" t="s">
        <v>1546</v>
      </c>
      <c r="G322" s="222" t="s">
        <v>151</v>
      </c>
      <c r="H322" s="223">
        <v>3.2000000000000002</v>
      </c>
      <c r="I322" s="224"/>
      <c r="J322" s="225">
        <f>ROUND(I322*H322,2)</f>
        <v>0</v>
      </c>
      <c r="K322" s="221" t="s">
        <v>33</v>
      </c>
      <c r="L322" s="45"/>
      <c r="M322" s="226" t="s">
        <v>1</v>
      </c>
      <c r="N322" s="227" t="s">
        <v>39</v>
      </c>
      <c r="O322" s="92"/>
      <c r="P322" s="228">
        <f>O322*H322</f>
        <v>0</v>
      </c>
      <c r="Q322" s="228">
        <v>0</v>
      </c>
      <c r="R322" s="228">
        <f>Q322*H322</f>
        <v>0</v>
      </c>
      <c r="S322" s="228">
        <v>0</v>
      </c>
      <c r="T322" s="229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0" t="s">
        <v>190</v>
      </c>
      <c r="AT322" s="230" t="s">
        <v>148</v>
      </c>
      <c r="AU322" s="230" t="s">
        <v>84</v>
      </c>
      <c r="AY322" s="18" t="s">
        <v>146</v>
      </c>
      <c r="BE322" s="231">
        <f>IF(N322="základní",J322,0)</f>
        <v>0</v>
      </c>
      <c r="BF322" s="231">
        <f>IF(N322="snížená",J322,0)</f>
        <v>0</v>
      </c>
      <c r="BG322" s="231">
        <f>IF(N322="zákl. přenesená",J322,0)</f>
        <v>0</v>
      </c>
      <c r="BH322" s="231">
        <f>IF(N322="sníž. přenesená",J322,0)</f>
        <v>0</v>
      </c>
      <c r="BI322" s="231">
        <f>IF(N322="nulová",J322,0)</f>
        <v>0</v>
      </c>
      <c r="BJ322" s="18" t="s">
        <v>82</v>
      </c>
      <c r="BK322" s="231">
        <f>ROUND(I322*H322,2)</f>
        <v>0</v>
      </c>
      <c r="BL322" s="18" t="s">
        <v>190</v>
      </c>
      <c r="BM322" s="230" t="s">
        <v>359</v>
      </c>
    </row>
    <row r="323" s="13" customFormat="1">
      <c r="A323" s="13"/>
      <c r="B323" s="232"/>
      <c r="C323" s="233"/>
      <c r="D323" s="234" t="s">
        <v>156</v>
      </c>
      <c r="E323" s="235" t="s">
        <v>1</v>
      </c>
      <c r="F323" s="236" t="s">
        <v>1526</v>
      </c>
      <c r="G323" s="233"/>
      <c r="H323" s="235" t="s">
        <v>1</v>
      </c>
      <c r="I323" s="237"/>
      <c r="J323" s="233"/>
      <c r="K323" s="233"/>
      <c r="L323" s="238"/>
      <c r="M323" s="239"/>
      <c r="N323" s="240"/>
      <c r="O323" s="240"/>
      <c r="P323" s="240"/>
      <c r="Q323" s="240"/>
      <c r="R323" s="240"/>
      <c r="S323" s="240"/>
      <c r="T323" s="241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2" t="s">
        <v>156</v>
      </c>
      <c r="AU323" s="242" t="s">
        <v>84</v>
      </c>
      <c r="AV323" s="13" t="s">
        <v>82</v>
      </c>
      <c r="AW323" s="13" t="s">
        <v>30</v>
      </c>
      <c r="AX323" s="13" t="s">
        <v>74</v>
      </c>
      <c r="AY323" s="242" t="s">
        <v>146</v>
      </c>
    </row>
    <row r="324" s="14" customFormat="1">
      <c r="A324" s="14"/>
      <c r="B324" s="243"/>
      <c r="C324" s="244"/>
      <c r="D324" s="234" t="s">
        <v>156</v>
      </c>
      <c r="E324" s="245" t="s">
        <v>1</v>
      </c>
      <c r="F324" s="246" t="s">
        <v>1547</v>
      </c>
      <c r="G324" s="244"/>
      <c r="H324" s="247">
        <v>3.2000000000000002</v>
      </c>
      <c r="I324" s="248"/>
      <c r="J324" s="244"/>
      <c r="K324" s="244"/>
      <c r="L324" s="249"/>
      <c r="M324" s="250"/>
      <c r="N324" s="251"/>
      <c r="O324" s="251"/>
      <c r="P324" s="251"/>
      <c r="Q324" s="251"/>
      <c r="R324" s="251"/>
      <c r="S324" s="251"/>
      <c r="T324" s="252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3" t="s">
        <v>156</v>
      </c>
      <c r="AU324" s="253" t="s">
        <v>84</v>
      </c>
      <c r="AV324" s="14" t="s">
        <v>84</v>
      </c>
      <c r="AW324" s="14" t="s">
        <v>30</v>
      </c>
      <c r="AX324" s="14" t="s">
        <v>74</v>
      </c>
      <c r="AY324" s="253" t="s">
        <v>146</v>
      </c>
    </row>
    <row r="325" s="15" customFormat="1">
      <c r="A325" s="15"/>
      <c r="B325" s="254"/>
      <c r="C325" s="255"/>
      <c r="D325" s="234" t="s">
        <v>156</v>
      </c>
      <c r="E325" s="256" t="s">
        <v>1</v>
      </c>
      <c r="F325" s="257" t="s">
        <v>160</v>
      </c>
      <c r="G325" s="255"/>
      <c r="H325" s="258">
        <v>3.2000000000000002</v>
      </c>
      <c r="I325" s="259"/>
      <c r="J325" s="255"/>
      <c r="K325" s="255"/>
      <c r="L325" s="260"/>
      <c r="M325" s="261"/>
      <c r="N325" s="262"/>
      <c r="O325" s="262"/>
      <c r="P325" s="262"/>
      <c r="Q325" s="262"/>
      <c r="R325" s="262"/>
      <c r="S325" s="262"/>
      <c r="T325" s="263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64" t="s">
        <v>156</v>
      </c>
      <c r="AU325" s="264" t="s">
        <v>84</v>
      </c>
      <c r="AV325" s="15" t="s">
        <v>152</v>
      </c>
      <c r="AW325" s="15" t="s">
        <v>30</v>
      </c>
      <c r="AX325" s="15" t="s">
        <v>82</v>
      </c>
      <c r="AY325" s="264" t="s">
        <v>146</v>
      </c>
    </row>
    <row r="326" s="2" customFormat="1" ht="24.15" customHeight="1">
      <c r="A326" s="39"/>
      <c r="B326" s="40"/>
      <c r="C326" s="219" t="s">
        <v>267</v>
      </c>
      <c r="D326" s="219" t="s">
        <v>148</v>
      </c>
      <c r="E326" s="220" t="s">
        <v>1548</v>
      </c>
      <c r="F326" s="221" t="s">
        <v>1549</v>
      </c>
      <c r="G326" s="222" t="s">
        <v>151</v>
      </c>
      <c r="H326" s="223">
        <v>1.5</v>
      </c>
      <c r="I326" s="224"/>
      <c r="J326" s="225">
        <f>ROUND(I326*H326,2)</f>
        <v>0</v>
      </c>
      <c r="K326" s="221" t="s">
        <v>33</v>
      </c>
      <c r="L326" s="45"/>
      <c r="M326" s="226" t="s">
        <v>1</v>
      </c>
      <c r="N326" s="227" t="s">
        <v>39</v>
      </c>
      <c r="O326" s="92"/>
      <c r="P326" s="228">
        <f>O326*H326</f>
        <v>0</v>
      </c>
      <c r="Q326" s="228">
        <v>0</v>
      </c>
      <c r="R326" s="228">
        <f>Q326*H326</f>
        <v>0</v>
      </c>
      <c r="S326" s="228">
        <v>0</v>
      </c>
      <c r="T326" s="229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0" t="s">
        <v>190</v>
      </c>
      <c r="AT326" s="230" t="s">
        <v>148</v>
      </c>
      <c r="AU326" s="230" t="s">
        <v>84</v>
      </c>
      <c r="AY326" s="18" t="s">
        <v>146</v>
      </c>
      <c r="BE326" s="231">
        <f>IF(N326="základní",J326,0)</f>
        <v>0</v>
      </c>
      <c r="BF326" s="231">
        <f>IF(N326="snížená",J326,0)</f>
        <v>0</v>
      </c>
      <c r="BG326" s="231">
        <f>IF(N326="zákl. přenesená",J326,0)</f>
        <v>0</v>
      </c>
      <c r="BH326" s="231">
        <f>IF(N326="sníž. přenesená",J326,0)</f>
        <v>0</v>
      </c>
      <c r="BI326" s="231">
        <f>IF(N326="nulová",J326,0)</f>
        <v>0</v>
      </c>
      <c r="BJ326" s="18" t="s">
        <v>82</v>
      </c>
      <c r="BK326" s="231">
        <f>ROUND(I326*H326,2)</f>
        <v>0</v>
      </c>
      <c r="BL326" s="18" t="s">
        <v>190</v>
      </c>
      <c r="BM326" s="230" t="s">
        <v>362</v>
      </c>
    </row>
    <row r="327" s="13" customFormat="1">
      <c r="A327" s="13"/>
      <c r="B327" s="232"/>
      <c r="C327" s="233"/>
      <c r="D327" s="234" t="s">
        <v>156</v>
      </c>
      <c r="E327" s="235" t="s">
        <v>1</v>
      </c>
      <c r="F327" s="236" t="s">
        <v>1528</v>
      </c>
      <c r="G327" s="233"/>
      <c r="H327" s="235" t="s">
        <v>1</v>
      </c>
      <c r="I327" s="237"/>
      <c r="J327" s="233"/>
      <c r="K327" s="233"/>
      <c r="L327" s="238"/>
      <c r="M327" s="239"/>
      <c r="N327" s="240"/>
      <c r="O327" s="240"/>
      <c r="P327" s="240"/>
      <c r="Q327" s="240"/>
      <c r="R327" s="240"/>
      <c r="S327" s="240"/>
      <c r="T327" s="241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2" t="s">
        <v>156</v>
      </c>
      <c r="AU327" s="242" t="s">
        <v>84</v>
      </c>
      <c r="AV327" s="13" t="s">
        <v>82</v>
      </c>
      <c r="AW327" s="13" t="s">
        <v>30</v>
      </c>
      <c r="AX327" s="13" t="s">
        <v>74</v>
      </c>
      <c r="AY327" s="242" t="s">
        <v>146</v>
      </c>
    </row>
    <row r="328" s="14" customFormat="1">
      <c r="A328" s="14"/>
      <c r="B328" s="243"/>
      <c r="C328" s="244"/>
      <c r="D328" s="234" t="s">
        <v>156</v>
      </c>
      <c r="E328" s="245" t="s">
        <v>1</v>
      </c>
      <c r="F328" s="246" t="s">
        <v>1550</v>
      </c>
      <c r="G328" s="244"/>
      <c r="H328" s="247">
        <v>1.5</v>
      </c>
      <c r="I328" s="248"/>
      <c r="J328" s="244"/>
      <c r="K328" s="244"/>
      <c r="L328" s="249"/>
      <c r="M328" s="250"/>
      <c r="N328" s="251"/>
      <c r="O328" s="251"/>
      <c r="P328" s="251"/>
      <c r="Q328" s="251"/>
      <c r="R328" s="251"/>
      <c r="S328" s="251"/>
      <c r="T328" s="252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3" t="s">
        <v>156</v>
      </c>
      <c r="AU328" s="253" t="s">
        <v>84</v>
      </c>
      <c r="AV328" s="14" t="s">
        <v>84</v>
      </c>
      <c r="AW328" s="14" t="s">
        <v>30</v>
      </c>
      <c r="AX328" s="14" t="s">
        <v>74</v>
      </c>
      <c r="AY328" s="253" t="s">
        <v>146</v>
      </c>
    </row>
    <row r="329" s="15" customFormat="1">
      <c r="A329" s="15"/>
      <c r="B329" s="254"/>
      <c r="C329" s="255"/>
      <c r="D329" s="234" t="s">
        <v>156</v>
      </c>
      <c r="E329" s="256" t="s">
        <v>1</v>
      </c>
      <c r="F329" s="257" t="s">
        <v>160</v>
      </c>
      <c r="G329" s="255"/>
      <c r="H329" s="258">
        <v>1.5</v>
      </c>
      <c r="I329" s="259"/>
      <c r="J329" s="255"/>
      <c r="K329" s="255"/>
      <c r="L329" s="260"/>
      <c r="M329" s="261"/>
      <c r="N329" s="262"/>
      <c r="O329" s="262"/>
      <c r="P329" s="262"/>
      <c r="Q329" s="262"/>
      <c r="R329" s="262"/>
      <c r="S329" s="262"/>
      <c r="T329" s="263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64" t="s">
        <v>156</v>
      </c>
      <c r="AU329" s="264" t="s">
        <v>84</v>
      </c>
      <c r="AV329" s="15" t="s">
        <v>152</v>
      </c>
      <c r="AW329" s="15" t="s">
        <v>30</v>
      </c>
      <c r="AX329" s="15" t="s">
        <v>82</v>
      </c>
      <c r="AY329" s="264" t="s">
        <v>146</v>
      </c>
    </row>
    <row r="330" s="2" customFormat="1" ht="24.15" customHeight="1">
      <c r="A330" s="39"/>
      <c r="B330" s="40"/>
      <c r="C330" s="219" t="s">
        <v>363</v>
      </c>
      <c r="D330" s="219" t="s">
        <v>148</v>
      </c>
      <c r="E330" s="220" t="s">
        <v>1551</v>
      </c>
      <c r="F330" s="221" t="s">
        <v>1552</v>
      </c>
      <c r="G330" s="222" t="s">
        <v>151</v>
      </c>
      <c r="H330" s="223">
        <v>6</v>
      </c>
      <c r="I330" s="224"/>
      <c r="J330" s="225">
        <f>ROUND(I330*H330,2)</f>
        <v>0</v>
      </c>
      <c r="K330" s="221" t="s">
        <v>33</v>
      </c>
      <c r="L330" s="45"/>
      <c r="M330" s="226" t="s">
        <v>1</v>
      </c>
      <c r="N330" s="227" t="s">
        <v>39</v>
      </c>
      <c r="O330" s="92"/>
      <c r="P330" s="228">
        <f>O330*H330</f>
        <v>0</v>
      </c>
      <c r="Q330" s="228">
        <v>0</v>
      </c>
      <c r="R330" s="228">
        <f>Q330*H330</f>
        <v>0</v>
      </c>
      <c r="S330" s="228">
        <v>0</v>
      </c>
      <c r="T330" s="229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0" t="s">
        <v>190</v>
      </c>
      <c r="AT330" s="230" t="s">
        <v>148</v>
      </c>
      <c r="AU330" s="230" t="s">
        <v>84</v>
      </c>
      <c r="AY330" s="18" t="s">
        <v>146</v>
      </c>
      <c r="BE330" s="231">
        <f>IF(N330="základní",J330,0)</f>
        <v>0</v>
      </c>
      <c r="BF330" s="231">
        <f>IF(N330="snížená",J330,0)</f>
        <v>0</v>
      </c>
      <c r="BG330" s="231">
        <f>IF(N330="zákl. přenesená",J330,0)</f>
        <v>0</v>
      </c>
      <c r="BH330" s="231">
        <f>IF(N330="sníž. přenesená",J330,0)</f>
        <v>0</v>
      </c>
      <c r="BI330" s="231">
        <f>IF(N330="nulová",J330,0)</f>
        <v>0</v>
      </c>
      <c r="BJ330" s="18" t="s">
        <v>82</v>
      </c>
      <c r="BK330" s="231">
        <f>ROUND(I330*H330,2)</f>
        <v>0</v>
      </c>
      <c r="BL330" s="18" t="s">
        <v>190</v>
      </c>
      <c r="BM330" s="230" t="s">
        <v>366</v>
      </c>
    </row>
    <row r="331" s="13" customFormat="1">
      <c r="A331" s="13"/>
      <c r="B331" s="232"/>
      <c r="C331" s="233"/>
      <c r="D331" s="234" t="s">
        <v>156</v>
      </c>
      <c r="E331" s="235" t="s">
        <v>1</v>
      </c>
      <c r="F331" s="236" t="s">
        <v>1530</v>
      </c>
      <c r="G331" s="233"/>
      <c r="H331" s="235" t="s">
        <v>1</v>
      </c>
      <c r="I331" s="237"/>
      <c r="J331" s="233"/>
      <c r="K331" s="233"/>
      <c r="L331" s="238"/>
      <c r="M331" s="239"/>
      <c r="N331" s="240"/>
      <c r="O331" s="240"/>
      <c r="P331" s="240"/>
      <c r="Q331" s="240"/>
      <c r="R331" s="240"/>
      <c r="S331" s="240"/>
      <c r="T331" s="241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2" t="s">
        <v>156</v>
      </c>
      <c r="AU331" s="242" t="s">
        <v>84</v>
      </c>
      <c r="AV331" s="13" t="s">
        <v>82</v>
      </c>
      <c r="AW331" s="13" t="s">
        <v>30</v>
      </c>
      <c r="AX331" s="13" t="s">
        <v>74</v>
      </c>
      <c r="AY331" s="242" t="s">
        <v>146</v>
      </c>
    </row>
    <row r="332" s="14" customFormat="1">
      <c r="A332" s="14"/>
      <c r="B332" s="243"/>
      <c r="C332" s="244"/>
      <c r="D332" s="234" t="s">
        <v>156</v>
      </c>
      <c r="E332" s="245" t="s">
        <v>1</v>
      </c>
      <c r="F332" s="246" t="s">
        <v>1553</v>
      </c>
      <c r="G332" s="244"/>
      <c r="H332" s="247">
        <v>6</v>
      </c>
      <c r="I332" s="248"/>
      <c r="J332" s="244"/>
      <c r="K332" s="244"/>
      <c r="L332" s="249"/>
      <c r="M332" s="250"/>
      <c r="N332" s="251"/>
      <c r="O332" s="251"/>
      <c r="P332" s="251"/>
      <c r="Q332" s="251"/>
      <c r="R332" s="251"/>
      <c r="S332" s="251"/>
      <c r="T332" s="252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3" t="s">
        <v>156</v>
      </c>
      <c r="AU332" s="253" t="s">
        <v>84</v>
      </c>
      <c r="AV332" s="14" t="s">
        <v>84</v>
      </c>
      <c r="AW332" s="14" t="s">
        <v>30</v>
      </c>
      <c r="AX332" s="14" t="s">
        <v>74</v>
      </c>
      <c r="AY332" s="253" t="s">
        <v>146</v>
      </c>
    </row>
    <row r="333" s="15" customFormat="1">
      <c r="A333" s="15"/>
      <c r="B333" s="254"/>
      <c r="C333" s="255"/>
      <c r="D333" s="234" t="s">
        <v>156</v>
      </c>
      <c r="E333" s="256" t="s">
        <v>1</v>
      </c>
      <c r="F333" s="257" t="s">
        <v>160</v>
      </c>
      <c r="G333" s="255"/>
      <c r="H333" s="258">
        <v>6</v>
      </c>
      <c r="I333" s="259"/>
      <c r="J333" s="255"/>
      <c r="K333" s="255"/>
      <c r="L333" s="260"/>
      <c r="M333" s="261"/>
      <c r="N333" s="262"/>
      <c r="O333" s="262"/>
      <c r="P333" s="262"/>
      <c r="Q333" s="262"/>
      <c r="R333" s="262"/>
      <c r="S333" s="262"/>
      <c r="T333" s="263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64" t="s">
        <v>156</v>
      </c>
      <c r="AU333" s="264" t="s">
        <v>84</v>
      </c>
      <c r="AV333" s="15" t="s">
        <v>152</v>
      </c>
      <c r="AW333" s="15" t="s">
        <v>30</v>
      </c>
      <c r="AX333" s="15" t="s">
        <v>82</v>
      </c>
      <c r="AY333" s="264" t="s">
        <v>146</v>
      </c>
    </row>
    <row r="334" s="2" customFormat="1" ht="24.15" customHeight="1">
      <c r="A334" s="39"/>
      <c r="B334" s="40"/>
      <c r="C334" s="219" t="s">
        <v>271</v>
      </c>
      <c r="D334" s="219" t="s">
        <v>148</v>
      </c>
      <c r="E334" s="220" t="s">
        <v>1554</v>
      </c>
      <c r="F334" s="221" t="s">
        <v>1555</v>
      </c>
      <c r="G334" s="222" t="s">
        <v>151</v>
      </c>
      <c r="H334" s="223">
        <v>1.7</v>
      </c>
      <c r="I334" s="224"/>
      <c r="J334" s="225">
        <f>ROUND(I334*H334,2)</f>
        <v>0</v>
      </c>
      <c r="K334" s="221" t="s">
        <v>33</v>
      </c>
      <c r="L334" s="45"/>
      <c r="M334" s="226" t="s">
        <v>1</v>
      </c>
      <c r="N334" s="227" t="s">
        <v>39</v>
      </c>
      <c r="O334" s="92"/>
      <c r="P334" s="228">
        <f>O334*H334</f>
        <v>0</v>
      </c>
      <c r="Q334" s="228">
        <v>0</v>
      </c>
      <c r="R334" s="228">
        <f>Q334*H334</f>
        <v>0</v>
      </c>
      <c r="S334" s="228">
        <v>0</v>
      </c>
      <c r="T334" s="229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0" t="s">
        <v>190</v>
      </c>
      <c r="AT334" s="230" t="s">
        <v>148</v>
      </c>
      <c r="AU334" s="230" t="s">
        <v>84</v>
      </c>
      <c r="AY334" s="18" t="s">
        <v>146</v>
      </c>
      <c r="BE334" s="231">
        <f>IF(N334="základní",J334,0)</f>
        <v>0</v>
      </c>
      <c r="BF334" s="231">
        <f>IF(N334="snížená",J334,0)</f>
        <v>0</v>
      </c>
      <c r="BG334" s="231">
        <f>IF(N334="zákl. přenesená",J334,0)</f>
        <v>0</v>
      </c>
      <c r="BH334" s="231">
        <f>IF(N334="sníž. přenesená",J334,0)</f>
        <v>0</v>
      </c>
      <c r="BI334" s="231">
        <f>IF(N334="nulová",J334,0)</f>
        <v>0</v>
      </c>
      <c r="BJ334" s="18" t="s">
        <v>82</v>
      </c>
      <c r="BK334" s="231">
        <f>ROUND(I334*H334,2)</f>
        <v>0</v>
      </c>
      <c r="BL334" s="18" t="s">
        <v>190</v>
      </c>
      <c r="BM334" s="230" t="s">
        <v>370</v>
      </c>
    </row>
    <row r="335" s="13" customFormat="1">
      <c r="A335" s="13"/>
      <c r="B335" s="232"/>
      <c r="C335" s="233"/>
      <c r="D335" s="234" t="s">
        <v>156</v>
      </c>
      <c r="E335" s="235" t="s">
        <v>1</v>
      </c>
      <c r="F335" s="236" t="s">
        <v>1532</v>
      </c>
      <c r="G335" s="233"/>
      <c r="H335" s="235" t="s">
        <v>1</v>
      </c>
      <c r="I335" s="237"/>
      <c r="J335" s="233"/>
      <c r="K335" s="233"/>
      <c r="L335" s="238"/>
      <c r="M335" s="239"/>
      <c r="N335" s="240"/>
      <c r="O335" s="240"/>
      <c r="P335" s="240"/>
      <c r="Q335" s="240"/>
      <c r="R335" s="240"/>
      <c r="S335" s="240"/>
      <c r="T335" s="241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2" t="s">
        <v>156</v>
      </c>
      <c r="AU335" s="242" t="s">
        <v>84</v>
      </c>
      <c r="AV335" s="13" t="s">
        <v>82</v>
      </c>
      <c r="AW335" s="13" t="s">
        <v>30</v>
      </c>
      <c r="AX335" s="13" t="s">
        <v>74</v>
      </c>
      <c r="AY335" s="242" t="s">
        <v>146</v>
      </c>
    </row>
    <row r="336" s="14" customFormat="1">
      <c r="A336" s="14"/>
      <c r="B336" s="243"/>
      <c r="C336" s="244"/>
      <c r="D336" s="234" t="s">
        <v>156</v>
      </c>
      <c r="E336" s="245" t="s">
        <v>1</v>
      </c>
      <c r="F336" s="246" t="s">
        <v>1556</v>
      </c>
      <c r="G336" s="244"/>
      <c r="H336" s="247">
        <v>1.7</v>
      </c>
      <c r="I336" s="248"/>
      <c r="J336" s="244"/>
      <c r="K336" s="244"/>
      <c r="L336" s="249"/>
      <c r="M336" s="250"/>
      <c r="N336" s="251"/>
      <c r="O336" s="251"/>
      <c r="P336" s="251"/>
      <c r="Q336" s="251"/>
      <c r="R336" s="251"/>
      <c r="S336" s="251"/>
      <c r="T336" s="252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3" t="s">
        <v>156</v>
      </c>
      <c r="AU336" s="253" t="s">
        <v>84</v>
      </c>
      <c r="AV336" s="14" t="s">
        <v>84</v>
      </c>
      <c r="AW336" s="14" t="s">
        <v>30</v>
      </c>
      <c r="AX336" s="14" t="s">
        <v>74</v>
      </c>
      <c r="AY336" s="253" t="s">
        <v>146</v>
      </c>
    </row>
    <row r="337" s="15" customFormat="1">
      <c r="A337" s="15"/>
      <c r="B337" s="254"/>
      <c r="C337" s="255"/>
      <c r="D337" s="234" t="s">
        <v>156</v>
      </c>
      <c r="E337" s="256" t="s">
        <v>1</v>
      </c>
      <c r="F337" s="257" t="s">
        <v>160</v>
      </c>
      <c r="G337" s="255"/>
      <c r="H337" s="258">
        <v>1.7</v>
      </c>
      <c r="I337" s="259"/>
      <c r="J337" s="255"/>
      <c r="K337" s="255"/>
      <c r="L337" s="260"/>
      <c r="M337" s="261"/>
      <c r="N337" s="262"/>
      <c r="O337" s="262"/>
      <c r="P337" s="262"/>
      <c r="Q337" s="262"/>
      <c r="R337" s="262"/>
      <c r="S337" s="262"/>
      <c r="T337" s="263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64" t="s">
        <v>156</v>
      </c>
      <c r="AU337" s="264" t="s">
        <v>84</v>
      </c>
      <c r="AV337" s="15" t="s">
        <v>152</v>
      </c>
      <c r="AW337" s="15" t="s">
        <v>30</v>
      </c>
      <c r="AX337" s="15" t="s">
        <v>82</v>
      </c>
      <c r="AY337" s="264" t="s">
        <v>146</v>
      </c>
    </row>
    <row r="338" s="2" customFormat="1" ht="24.15" customHeight="1">
      <c r="A338" s="39"/>
      <c r="B338" s="40"/>
      <c r="C338" s="219" t="s">
        <v>373</v>
      </c>
      <c r="D338" s="219" t="s">
        <v>148</v>
      </c>
      <c r="E338" s="220" t="s">
        <v>1557</v>
      </c>
      <c r="F338" s="221" t="s">
        <v>1558</v>
      </c>
      <c r="G338" s="222" t="s">
        <v>151</v>
      </c>
      <c r="H338" s="223">
        <v>3.2000000000000002</v>
      </c>
      <c r="I338" s="224"/>
      <c r="J338" s="225">
        <f>ROUND(I338*H338,2)</f>
        <v>0</v>
      </c>
      <c r="K338" s="221" t="s">
        <v>33</v>
      </c>
      <c r="L338" s="45"/>
      <c r="M338" s="226" t="s">
        <v>1</v>
      </c>
      <c r="N338" s="227" t="s">
        <v>39</v>
      </c>
      <c r="O338" s="92"/>
      <c r="P338" s="228">
        <f>O338*H338</f>
        <v>0</v>
      </c>
      <c r="Q338" s="228">
        <v>0</v>
      </c>
      <c r="R338" s="228">
        <f>Q338*H338</f>
        <v>0</v>
      </c>
      <c r="S338" s="228">
        <v>0</v>
      </c>
      <c r="T338" s="229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0" t="s">
        <v>190</v>
      </c>
      <c r="AT338" s="230" t="s">
        <v>148</v>
      </c>
      <c r="AU338" s="230" t="s">
        <v>84</v>
      </c>
      <c r="AY338" s="18" t="s">
        <v>146</v>
      </c>
      <c r="BE338" s="231">
        <f>IF(N338="základní",J338,0)</f>
        <v>0</v>
      </c>
      <c r="BF338" s="231">
        <f>IF(N338="snížená",J338,0)</f>
        <v>0</v>
      </c>
      <c r="BG338" s="231">
        <f>IF(N338="zákl. přenesená",J338,0)</f>
        <v>0</v>
      </c>
      <c r="BH338" s="231">
        <f>IF(N338="sníž. přenesená",J338,0)</f>
        <v>0</v>
      </c>
      <c r="BI338" s="231">
        <f>IF(N338="nulová",J338,0)</f>
        <v>0</v>
      </c>
      <c r="BJ338" s="18" t="s">
        <v>82</v>
      </c>
      <c r="BK338" s="231">
        <f>ROUND(I338*H338,2)</f>
        <v>0</v>
      </c>
      <c r="BL338" s="18" t="s">
        <v>190</v>
      </c>
      <c r="BM338" s="230" t="s">
        <v>376</v>
      </c>
    </row>
    <row r="339" s="13" customFormat="1">
      <c r="A339" s="13"/>
      <c r="B339" s="232"/>
      <c r="C339" s="233"/>
      <c r="D339" s="234" t="s">
        <v>156</v>
      </c>
      <c r="E339" s="235" t="s">
        <v>1</v>
      </c>
      <c r="F339" s="236" t="s">
        <v>1526</v>
      </c>
      <c r="G339" s="233"/>
      <c r="H339" s="235" t="s">
        <v>1</v>
      </c>
      <c r="I339" s="237"/>
      <c r="J339" s="233"/>
      <c r="K339" s="233"/>
      <c r="L339" s="238"/>
      <c r="M339" s="239"/>
      <c r="N339" s="240"/>
      <c r="O339" s="240"/>
      <c r="P339" s="240"/>
      <c r="Q339" s="240"/>
      <c r="R339" s="240"/>
      <c r="S339" s="240"/>
      <c r="T339" s="241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2" t="s">
        <v>156</v>
      </c>
      <c r="AU339" s="242" t="s">
        <v>84</v>
      </c>
      <c r="AV339" s="13" t="s">
        <v>82</v>
      </c>
      <c r="AW339" s="13" t="s">
        <v>30</v>
      </c>
      <c r="AX339" s="13" t="s">
        <v>74</v>
      </c>
      <c r="AY339" s="242" t="s">
        <v>146</v>
      </c>
    </row>
    <row r="340" s="13" customFormat="1">
      <c r="A340" s="13"/>
      <c r="B340" s="232"/>
      <c r="C340" s="233"/>
      <c r="D340" s="234" t="s">
        <v>156</v>
      </c>
      <c r="E340" s="235" t="s">
        <v>1</v>
      </c>
      <c r="F340" s="236" t="s">
        <v>1559</v>
      </c>
      <c r="G340" s="233"/>
      <c r="H340" s="235" t="s">
        <v>1</v>
      </c>
      <c r="I340" s="237"/>
      <c r="J340" s="233"/>
      <c r="K340" s="233"/>
      <c r="L340" s="238"/>
      <c r="M340" s="239"/>
      <c r="N340" s="240"/>
      <c r="O340" s="240"/>
      <c r="P340" s="240"/>
      <c r="Q340" s="240"/>
      <c r="R340" s="240"/>
      <c r="S340" s="240"/>
      <c r="T340" s="241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2" t="s">
        <v>156</v>
      </c>
      <c r="AU340" s="242" t="s">
        <v>84</v>
      </c>
      <c r="AV340" s="13" t="s">
        <v>82</v>
      </c>
      <c r="AW340" s="13" t="s">
        <v>30</v>
      </c>
      <c r="AX340" s="13" t="s">
        <v>74</v>
      </c>
      <c r="AY340" s="242" t="s">
        <v>146</v>
      </c>
    </row>
    <row r="341" s="14" customFormat="1">
      <c r="A341" s="14"/>
      <c r="B341" s="243"/>
      <c r="C341" s="244"/>
      <c r="D341" s="234" t="s">
        <v>156</v>
      </c>
      <c r="E341" s="245" t="s">
        <v>1</v>
      </c>
      <c r="F341" s="246" t="s">
        <v>1547</v>
      </c>
      <c r="G341" s="244"/>
      <c r="H341" s="247">
        <v>3.2000000000000002</v>
      </c>
      <c r="I341" s="248"/>
      <c r="J341" s="244"/>
      <c r="K341" s="244"/>
      <c r="L341" s="249"/>
      <c r="M341" s="250"/>
      <c r="N341" s="251"/>
      <c r="O341" s="251"/>
      <c r="P341" s="251"/>
      <c r="Q341" s="251"/>
      <c r="R341" s="251"/>
      <c r="S341" s="251"/>
      <c r="T341" s="252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3" t="s">
        <v>156</v>
      </c>
      <c r="AU341" s="253" t="s">
        <v>84</v>
      </c>
      <c r="AV341" s="14" t="s">
        <v>84</v>
      </c>
      <c r="AW341" s="14" t="s">
        <v>30</v>
      </c>
      <c r="AX341" s="14" t="s">
        <v>74</v>
      </c>
      <c r="AY341" s="253" t="s">
        <v>146</v>
      </c>
    </row>
    <row r="342" s="15" customFormat="1">
      <c r="A342" s="15"/>
      <c r="B342" s="254"/>
      <c r="C342" s="255"/>
      <c r="D342" s="234" t="s">
        <v>156</v>
      </c>
      <c r="E342" s="256" t="s">
        <v>1</v>
      </c>
      <c r="F342" s="257" t="s">
        <v>160</v>
      </c>
      <c r="G342" s="255"/>
      <c r="H342" s="258">
        <v>3.2000000000000002</v>
      </c>
      <c r="I342" s="259"/>
      <c r="J342" s="255"/>
      <c r="K342" s="255"/>
      <c r="L342" s="260"/>
      <c r="M342" s="261"/>
      <c r="N342" s="262"/>
      <c r="O342" s="262"/>
      <c r="P342" s="262"/>
      <c r="Q342" s="262"/>
      <c r="R342" s="262"/>
      <c r="S342" s="262"/>
      <c r="T342" s="263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64" t="s">
        <v>156</v>
      </c>
      <c r="AU342" s="264" t="s">
        <v>84</v>
      </c>
      <c r="AV342" s="15" t="s">
        <v>152</v>
      </c>
      <c r="AW342" s="15" t="s">
        <v>30</v>
      </c>
      <c r="AX342" s="15" t="s">
        <v>82</v>
      </c>
      <c r="AY342" s="264" t="s">
        <v>146</v>
      </c>
    </row>
    <row r="343" s="2" customFormat="1" ht="24.15" customHeight="1">
      <c r="A343" s="39"/>
      <c r="B343" s="40"/>
      <c r="C343" s="219" t="s">
        <v>276</v>
      </c>
      <c r="D343" s="219" t="s">
        <v>148</v>
      </c>
      <c r="E343" s="220" t="s">
        <v>1560</v>
      </c>
      <c r="F343" s="221" t="s">
        <v>1561</v>
      </c>
      <c r="G343" s="222" t="s">
        <v>151</v>
      </c>
      <c r="H343" s="223">
        <v>7.5</v>
      </c>
      <c r="I343" s="224"/>
      <c r="J343" s="225">
        <f>ROUND(I343*H343,2)</f>
        <v>0</v>
      </c>
      <c r="K343" s="221" t="s">
        <v>33</v>
      </c>
      <c r="L343" s="45"/>
      <c r="M343" s="226" t="s">
        <v>1</v>
      </c>
      <c r="N343" s="227" t="s">
        <v>39</v>
      </c>
      <c r="O343" s="92"/>
      <c r="P343" s="228">
        <f>O343*H343</f>
        <v>0</v>
      </c>
      <c r="Q343" s="228">
        <v>0</v>
      </c>
      <c r="R343" s="228">
        <f>Q343*H343</f>
        <v>0</v>
      </c>
      <c r="S343" s="228">
        <v>0</v>
      </c>
      <c r="T343" s="229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0" t="s">
        <v>190</v>
      </c>
      <c r="AT343" s="230" t="s">
        <v>148</v>
      </c>
      <c r="AU343" s="230" t="s">
        <v>84</v>
      </c>
      <c r="AY343" s="18" t="s">
        <v>146</v>
      </c>
      <c r="BE343" s="231">
        <f>IF(N343="základní",J343,0)</f>
        <v>0</v>
      </c>
      <c r="BF343" s="231">
        <f>IF(N343="snížená",J343,0)</f>
        <v>0</v>
      </c>
      <c r="BG343" s="231">
        <f>IF(N343="zákl. přenesená",J343,0)</f>
        <v>0</v>
      </c>
      <c r="BH343" s="231">
        <f>IF(N343="sníž. přenesená",J343,0)</f>
        <v>0</v>
      </c>
      <c r="BI343" s="231">
        <f>IF(N343="nulová",J343,0)</f>
        <v>0</v>
      </c>
      <c r="BJ343" s="18" t="s">
        <v>82</v>
      </c>
      <c r="BK343" s="231">
        <f>ROUND(I343*H343,2)</f>
        <v>0</v>
      </c>
      <c r="BL343" s="18" t="s">
        <v>190</v>
      </c>
      <c r="BM343" s="230" t="s">
        <v>383</v>
      </c>
    </row>
    <row r="344" s="13" customFormat="1">
      <c r="A344" s="13"/>
      <c r="B344" s="232"/>
      <c r="C344" s="233"/>
      <c r="D344" s="234" t="s">
        <v>156</v>
      </c>
      <c r="E344" s="235" t="s">
        <v>1</v>
      </c>
      <c r="F344" s="236" t="s">
        <v>1559</v>
      </c>
      <c r="G344" s="233"/>
      <c r="H344" s="235" t="s">
        <v>1</v>
      </c>
      <c r="I344" s="237"/>
      <c r="J344" s="233"/>
      <c r="K344" s="233"/>
      <c r="L344" s="238"/>
      <c r="M344" s="239"/>
      <c r="N344" s="240"/>
      <c r="O344" s="240"/>
      <c r="P344" s="240"/>
      <c r="Q344" s="240"/>
      <c r="R344" s="240"/>
      <c r="S344" s="240"/>
      <c r="T344" s="241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2" t="s">
        <v>156</v>
      </c>
      <c r="AU344" s="242" t="s">
        <v>84</v>
      </c>
      <c r="AV344" s="13" t="s">
        <v>82</v>
      </c>
      <c r="AW344" s="13" t="s">
        <v>30</v>
      </c>
      <c r="AX344" s="13" t="s">
        <v>74</v>
      </c>
      <c r="AY344" s="242" t="s">
        <v>146</v>
      </c>
    </row>
    <row r="345" s="13" customFormat="1">
      <c r="A345" s="13"/>
      <c r="B345" s="232"/>
      <c r="C345" s="233"/>
      <c r="D345" s="234" t="s">
        <v>156</v>
      </c>
      <c r="E345" s="235" t="s">
        <v>1</v>
      </c>
      <c r="F345" s="236" t="s">
        <v>1528</v>
      </c>
      <c r="G345" s="233"/>
      <c r="H345" s="235" t="s">
        <v>1</v>
      </c>
      <c r="I345" s="237"/>
      <c r="J345" s="233"/>
      <c r="K345" s="233"/>
      <c r="L345" s="238"/>
      <c r="M345" s="239"/>
      <c r="N345" s="240"/>
      <c r="O345" s="240"/>
      <c r="P345" s="240"/>
      <c r="Q345" s="240"/>
      <c r="R345" s="240"/>
      <c r="S345" s="240"/>
      <c r="T345" s="241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2" t="s">
        <v>156</v>
      </c>
      <c r="AU345" s="242" t="s">
        <v>84</v>
      </c>
      <c r="AV345" s="13" t="s">
        <v>82</v>
      </c>
      <c r="AW345" s="13" t="s">
        <v>30</v>
      </c>
      <c r="AX345" s="13" t="s">
        <v>74</v>
      </c>
      <c r="AY345" s="242" t="s">
        <v>146</v>
      </c>
    </row>
    <row r="346" s="14" customFormat="1">
      <c r="A346" s="14"/>
      <c r="B346" s="243"/>
      <c r="C346" s="244"/>
      <c r="D346" s="234" t="s">
        <v>156</v>
      </c>
      <c r="E346" s="245" t="s">
        <v>1</v>
      </c>
      <c r="F346" s="246" t="s">
        <v>1550</v>
      </c>
      <c r="G346" s="244"/>
      <c r="H346" s="247">
        <v>1.5</v>
      </c>
      <c r="I346" s="248"/>
      <c r="J346" s="244"/>
      <c r="K346" s="244"/>
      <c r="L346" s="249"/>
      <c r="M346" s="250"/>
      <c r="N346" s="251"/>
      <c r="O346" s="251"/>
      <c r="P346" s="251"/>
      <c r="Q346" s="251"/>
      <c r="R346" s="251"/>
      <c r="S346" s="251"/>
      <c r="T346" s="252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3" t="s">
        <v>156</v>
      </c>
      <c r="AU346" s="253" t="s">
        <v>84</v>
      </c>
      <c r="AV346" s="14" t="s">
        <v>84</v>
      </c>
      <c r="AW346" s="14" t="s">
        <v>30</v>
      </c>
      <c r="AX346" s="14" t="s">
        <v>74</v>
      </c>
      <c r="AY346" s="253" t="s">
        <v>146</v>
      </c>
    </row>
    <row r="347" s="13" customFormat="1">
      <c r="A347" s="13"/>
      <c r="B347" s="232"/>
      <c r="C347" s="233"/>
      <c r="D347" s="234" t="s">
        <v>156</v>
      </c>
      <c r="E347" s="235" t="s">
        <v>1</v>
      </c>
      <c r="F347" s="236" t="s">
        <v>1530</v>
      </c>
      <c r="G347" s="233"/>
      <c r="H347" s="235" t="s">
        <v>1</v>
      </c>
      <c r="I347" s="237"/>
      <c r="J347" s="233"/>
      <c r="K347" s="233"/>
      <c r="L347" s="238"/>
      <c r="M347" s="239"/>
      <c r="N347" s="240"/>
      <c r="O347" s="240"/>
      <c r="P347" s="240"/>
      <c r="Q347" s="240"/>
      <c r="R347" s="240"/>
      <c r="S347" s="240"/>
      <c r="T347" s="241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2" t="s">
        <v>156</v>
      </c>
      <c r="AU347" s="242" t="s">
        <v>84</v>
      </c>
      <c r="AV347" s="13" t="s">
        <v>82</v>
      </c>
      <c r="AW347" s="13" t="s">
        <v>30</v>
      </c>
      <c r="AX347" s="13" t="s">
        <v>74</v>
      </c>
      <c r="AY347" s="242" t="s">
        <v>146</v>
      </c>
    </row>
    <row r="348" s="14" customFormat="1">
      <c r="A348" s="14"/>
      <c r="B348" s="243"/>
      <c r="C348" s="244"/>
      <c r="D348" s="234" t="s">
        <v>156</v>
      </c>
      <c r="E348" s="245" t="s">
        <v>1</v>
      </c>
      <c r="F348" s="246" t="s">
        <v>1553</v>
      </c>
      <c r="G348" s="244"/>
      <c r="H348" s="247">
        <v>6</v>
      </c>
      <c r="I348" s="248"/>
      <c r="J348" s="244"/>
      <c r="K348" s="244"/>
      <c r="L348" s="249"/>
      <c r="M348" s="250"/>
      <c r="N348" s="251"/>
      <c r="O348" s="251"/>
      <c r="P348" s="251"/>
      <c r="Q348" s="251"/>
      <c r="R348" s="251"/>
      <c r="S348" s="251"/>
      <c r="T348" s="252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3" t="s">
        <v>156</v>
      </c>
      <c r="AU348" s="253" t="s">
        <v>84</v>
      </c>
      <c r="AV348" s="14" t="s">
        <v>84</v>
      </c>
      <c r="AW348" s="14" t="s">
        <v>30</v>
      </c>
      <c r="AX348" s="14" t="s">
        <v>74</v>
      </c>
      <c r="AY348" s="253" t="s">
        <v>146</v>
      </c>
    </row>
    <row r="349" s="15" customFormat="1">
      <c r="A349" s="15"/>
      <c r="B349" s="254"/>
      <c r="C349" s="255"/>
      <c r="D349" s="234" t="s">
        <v>156</v>
      </c>
      <c r="E349" s="256" t="s">
        <v>1</v>
      </c>
      <c r="F349" s="257" t="s">
        <v>160</v>
      </c>
      <c r="G349" s="255"/>
      <c r="H349" s="258">
        <v>7.5</v>
      </c>
      <c r="I349" s="259"/>
      <c r="J349" s="255"/>
      <c r="K349" s="255"/>
      <c r="L349" s="260"/>
      <c r="M349" s="261"/>
      <c r="N349" s="262"/>
      <c r="O349" s="262"/>
      <c r="P349" s="262"/>
      <c r="Q349" s="262"/>
      <c r="R349" s="262"/>
      <c r="S349" s="262"/>
      <c r="T349" s="263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64" t="s">
        <v>156</v>
      </c>
      <c r="AU349" s="264" t="s">
        <v>84</v>
      </c>
      <c r="AV349" s="15" t="s">
        <v>152</v>
      </c>
      <c r="AW349" s="15" t="s">
        <v>30</v>
      </c>
      <c r="AX349" s="15" t="s">
        <v>82</v>
      </c>
      <c r="AY349" s="264" t="s">
        <v>146</v>
      </c>
    </row>
    <row r="350" s="2" customFormat="1" ht="24.15" customHeight="1">
      <c r="A350" s="39"/>
      <c r="B350" s="40"/>
      <c r="C350" s="219" t="s">
        <v>384</v>
      </c>
      <c r="D350" s="219" t="s">
        <v>148</v>
      </c>
      <c r="E350" s="220" t="s">
        <v>1562</v>
      </c>
      <c r="F350" s="221" t="s">
        <v>1563</v>
      </c>
      <c r="G350" s="222" t="s">
        <v>151</v>
      </c>
      <c r="H350" s="223">
        <v>1.7</v>
      </c>
      <c r="I350" s="224"/>
      <c r="J350" s="225">
        <f>ROUND(I350*H350,2)</f>
        <v>0</v>
      </c>
      <c r="K350" s="221" t="s">
        <v>33</v>
      </c>
      <c r="L350" s="45"/>
      <c r="M350" s="226" t="s">
        <v>1</v>
      </c>
      <c r="N350" s="227" t="s">
        <v>39</v>
      </c>
      <c r="O350" s="92"/>
      <c r="P350" s="228">
        <f>O350*H350</f>
        <v>0</v>
      </c>
      <c r="Q350" s="228">
        <v>0</v>
      </c>
      <c r="R350" s="228">
        <f>Q350*H350</f>
        <v>0</v>
      </c>
      <c r="S350" s="228">
        <v>0</v>
      </c>
      <c r="T350" s="229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0" t="s">
        <v>190</v>
      </c>
      <c r="AT350" s="230" t="s">
        <v>148</v>
      </c>
      <c r="AU350" s="230" t="s">
        <v>84</v>
      </c>
      <c r="AY350" s="18" t="s">
        <v>146</v>
      </c>
      <c r="BE350" s="231">
        <f>IF(N350="základní",J350,0)</f>
        <v>0</v>
      </c>
      <c r="BF350" s="231">
        <f>IF(N350="snížená",J350,0)</f>
        <v>0</v>
      </c>
      <c r="BG350" s="231">
        <f>IF(N350="zákl. přenesená",J350,0)</f>
        <v>0</v>
      </c>
      <c r="BH350" s="231">
        <f>IF(N350="sníž. přenesená",J350,0)</f>
        <v>0</v>
      </c>
      <c r="BI350" s="231">
        <f>IF(N350="nulová",J350,0)</f>
        <v>0</v>
      </c>
      <c r="BJ350" s="18" t="s">
        <v>82</v>
      </c>
      <c r="BK350" s="231">
        <f>ROUND(I350*H350,2)</f>
        <v>0</v>
      </c>
      <c r="BL350" s="18" t="s">
        <v>190</v>
      </c>
      <c r="BM350" s="230" t="s">
        <v>387</v>
      </c>
    </row>
    <row r="351" s="13" customFormat="1">
      <c r="A351" s="13"/>
      <c r="B351" s="232"/>
      <c r="C351" s="233"/>
      <c r="D351" s="234" t="s">
        <v>156</v>
      </c>
      <c r="E351" s="235" t="s">
        <v>1</v>
      </c>
      <c r="F351" s="236" t="s">
        <v>1532</v>
      </c>
      <c r="G351" s="233"/>
      <c r="H351" s="235" t="s">
        <v>1</v>
      </c>
      <c r="I351" s="237"/>
      <c r="J351" s="233"/>
      <c r="K351" s="233"/>
      <c r="L351" s="238"/>
      <c r="M351" s="239"/>
      <c r="N351" s="240"/>
      <c r="O351" s="240"/>
      <c r="P351" s="240"/>
      <c r="Q351" s="240"/>
      <c r="R351" s="240"/>
      <c r="S351" s="240"/>
      <c r="T351" s="241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2" t="s">
        <v>156</v>
      </c>
      <c r="AU351" s="242" t="s">
        <v>84</v>
      </c>
      <c r="AV351" s="13" t="s">
        <v>82</v>
      </c>
      <c r="AW351" s="13" t="s">
        <v>30</v>
      </c>
      <c r="AX351" s="13" t="s">
        <v>74</v>
      </c>
      <c r="AY351" s="242" t="s">
        <v>146</v>
      </c>
    </row>
    <row r="352" s="13" customFormat="1">
      <c r="A352" s="13"/>
      <c r="B352" s="232"/>
      <c r="C352" s="233"/>
      <c r="D352" s="234" t="s">
        <v>156</v>
      </c>
      <c r="E352" s="235" t="s">
        <v>1</v>
      </c>
      <c r="F352" s="236" t="s">
        <v>1559</v>
      </c>
      <c r="G352" s="233"/>
      <c r="H352" s="235" t="s">
        <v>1</v>
      </c>
      <c r="I352" s="237"/>
      <c r="J352" s="233"/>
      <c r="K352" s="233"/>
      <c r="L352" s="238"/>
      <c r="M352" s="239"/>
      <c r="N352" s="240"/>
      <c r="O352" s="240"/>
      <c r="P352" s="240"/>
      <c r="Q352" s="240"/>
      <c r="R352" s="240"/>
      <c r="S352" s="240"/>
      <c r="T352" s="241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2" t="s">
        <v>156</v>
      </c>
      <c r="AU352" s="242" t="s">
        <v>84</v>
      </c>
      <c r="AV352" s="13" t="s">
        <v>82</v>
      </c>
      <c r="AW352" s="13" t="s">
        <v>30</v>
      </c>
      <c r="AX352" s="13" t="s">
        <v>74</v>
      </c>
      <c r="AY352" s="242" t="s">
        <v>146</v>
      </c>
    </row>
    <row r="353" s="14" customFormat="1">
      <c r="A353" s="14"/>
      <c r="B353" s="243"/>
      <c r="C353" s="244"/>
      <c r="D353" s="234" t="s">
        <v>156</v>
      </c>
      <c r="E353" s="245" t="s">
        <v>1</v>
      </c>
      <c r="F353" s="246" t="s">
        <v>1556</v>
      </c>
      <c r="G353" s="244"/>
      <c r="H353" s="247">
        <v>1.7</v>
      </c>
      <c r="I353" s="248"/>
      <c r="J353" s="244"/>
      <c r="K353" s="244"/>
      <c r="L353" s="249"/>
      <c r="M353" s="250"/>
      <c r="N353" s="251"/>
      <c r="O353" s="251"/>
      <c r="P353" s="251"/>
      <c r="Q353" s="251"/>
      <c r="R353" s="251"/>
      <c r="S353" s="251"/>
      <c r="T353" s="252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3" t="s">
        <v>156</v>
      </c>
      <c r="AU353" s="253" t="s">
        <v>84</v>
      </c>
      <c r="AV353" s="14" t="s">
        <v>84</v>
      </c>
      <c r="AW353" s="14" t="s">
        <v>30</v>
      </c>
      <c r="AX353" s="14" t="s">
        <v>74</v>
      </c>
      <c r="AY353" s="253" t="s">
        <v>146</v>
      </c>
    </row>
    <row r="354" s="15" customFormat="1">
      <c r="A354" s="15"/>
      <c r="B354" s="254"/>
      <c r="C354" s="255"/>
      <c r="D354" s="234" t="s">
        <v>156</v>
      </c>
      <c r="E354" s="256" t="s">
        <v>1</v>
      </c>
      <c r="F354" s="257" t="s">
        <v>160</v>
      </c>
      <c r="G354" s="255"/>
      <c r="H354" s="258">
        <v>1.7</v>
      </c>
      <c r="I354" s="259"/>
      <c r="J354" s="255"/>
      <c r="K354" s="255"/>
      <c r="L354" s="260"/>
      <c r="M354" s="261"/>
      <c r="N354" s="262"/>
      <c r="O354" s="262"/>
      <c r="P354" s="262"/>
      <c r="Q354" s="262"/>
      <c r="R354" s="262"/>
      <c r="S354" s="262"/>
      <c r="T354" s="263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64" t="s">
        <v>156</v>
      </c>
      <c r="AU354" s="264" t="s">
        <v>84</v>
      </c>
      <c r="AV354" s="15" t="s">
        <v>152</v>
      </c>
      <c r="AW354" s="15" t="s">
        <v>30</v>
      </c>
      <c r="AX354" s="15" t="s">
        <v>82</v>
      </c>
      <c r="AY354" s="264" t="s">
        <v>146</v>
      </c>
    </row>
    <row r="355" s="2" customFormat="1" ht="33" customHeight="1">
      <c r="A355" s="39"/>
      <c r="B355" s="40"/>
      <c r="C355" s="219" t="s">
        <v>279</v>
      </c>
      <c r="D355" s="219" t="s">
        <v>148</v>
      </c>
      <c r="E355" s="220" t="s">
        <v>1564</v>
      </c>
      <c r="F355" s="221" t="s">
        <v>1565</v>
      </c>
      <c r="G355" s="222" t="s">
        <v>151</v>
      </c>
      <c r="H355" s="223">
        <v>19</v>
      </c>
      <c r="I355" s="224"/>
      <c r="J355" s="225">
        <f>ROUND(I355*H355,2)</f>
        <v>0</v>
      </c>
      <c r="K355" s="221" t="s">
        <v>33</v>
      </c>
      <c r="L355" s="45"/>
      <c r="M355" s="226" t="s">
        <v>1</v>
      </c>
      <c r="N355" s="227" t="s">
        <v>39</v>
      </c>
      <c r="O355" s="92"/>
      <c r="P355" s="228">
        <f>O355*H355</f>
        <v>0</v>
      </c>
      <c r="Q355" s="228">
        <v>0</v>
      </c>
      <c r="R355" s="228">
        <f>Q355*H355</f>
        <v>0</v>
      </c>
      <c r="S355" s="228">
        <v>0</v>
      </c>
      <c r="T355" s="229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30" t="s">
        <v>190</v>
      </c>
      <c r="AT355" s="230" t="s">
        <v>148</v>
      </c>
      <c r="AU355" s="230" t="s">
        <v>84</v>
      </c>
      <c r="AY355" s="18" t="s">
        <v>146</v>
      </c>
      <c r="BE355" s="231">
        <f>IF(N355="základní",J355,0)</f>
        <v>0</v>
      </c>
      <c r="BF355" s="231">
        <f>IF(N355="snížená",J355,0)</f>
        <v>0</v>
      </c>
      <c r="BG355" s="231">
        <f>IF(N355="zákl. přenesená",J355,0)</f>
        <v>0</v>
      </c>
      <c r="BH355" s="231">
        <f>IF(N355="sníž. přenesená",J355,0)</f>
        <v>0</v>
      </c>
      <c r="BI355" s="231">
        <f>IF(N355="nulová",J355,0)</f>
        <v>0</v>
      </c>
      <c r="BJ355" s="18" t="s">
        <v>82</v>
      </c>
      <c r="BK355" s="231">
        <f>ROUND(I355*H355,2)</f>
        <v>0</v>
      </c>
      <c r="BL355" s="18" t="s">
        <v>190</v>
      </c>
      <c r="BM355" s="230" t="s">
        <v>390</v>
      </c>
    </row>
    <row r="356" s="13" customFormat="1">
      <c r="A356" s="13"/>
      <c r="B356" s="232"/>
      <c r="C356" s="233"/>
      <c r="D356" s="234" t="s">
        <v>156</v>
      </c>
      <c r="E356" s="235" t="s">
        <v>1</v>
      </c>
      <c r="F356" s="236" t="s">
        <v>1438</v>
      </c>
      <c r="G356" s="233"/>
      <c r="H356" s="235" t="s">
        <v>1</v>
      </c>
      <c r="I356" s="237"/>
      <c r="J356" s="233"/>
      <c r="K356" s="233"/>
      <c r="L356" s="238"/>
      <c r="M356" s="239"/>
      <c r="N356" s="240"/>
      <c r="O356" s="240"/>
      <c r="P356" s="240"/>
      <c r="Q356" s="240"/>
      <c r="R356" s="240"/>
      <c r="S356" s="240"/>
      <c r="T356" s="241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2" t="s">
        <v>156</v>
      </c>
      <c r="AU356" s="242" t="s">
        <v>84</v>
      </c>
      <c r="AV356" s="13" t="s">
        <v>82</v>
      </c>
      <c r="AW356" s="13" t="s">
        <v>30</v>
      </c>
      <c r="AX356" s="13" t="s">
        <v>74</v>
      </c>
      <c r="AY356" s="242" t="s">
        <v>146</v>
      </c>
    </row>
    <row r="357" s="14" customFormat="1">
      <c r="A357" s="14"/>
      <c r="B357" s="243"/>
      <c r="C357" s="244"/>
      <c r="D357" s="234" t="s">
        <v>156</v>
      </c>
      <c r="E357" s="245" t="s">
        <v>1</v>
      </c>
      <c r="F357" s="246" t="s">
        <v>1566</v>
      </c>
      <c r="G357" s="244"/>
      <c r="H357" s="247">
        <v>19</v>
      </c>
      <c r="I357" s="248"/>
      <c r="J357" s="244"/>
      <c r="K357" s="244"/>
      <c r="L357" s="249"/>
      <c r="M357" s="250"/>
      <c r="N357" s="251"/>
      <c r="O357" s="251"/>
      <c r="P357" s="251"/>
      <c r="Q357" s="251"/>
      <c r="R357" s="251"/>
      <c r="S357" s="251"/>
      <c r="T357" s="252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3" t="s">
        <v>156</v>
      </c>
      <c r="AU357" s="253" t="s">
        <v>84</v>
      </c>
      <c r="AV357" s="14" t="s">
        <v>84</v>
      </c>
      <c r="AW357" s="14" t="s">
        <v>30</v>
      </c>
      <c r="AX357" s="14" t="s">
        <v>74</v>
      </c>
      <c r="AY357" s="253" t="s">
        <v>146</v>
      </c>
    </row>
    <row r="358" s="15" customFormat="1">
      <c r="A358" s="15"/>
      <c r="B358" s="254"/>
      <c r="C358" s="255"/>
      <c r="D358" s="234" t="s">
        <v>156</v>
      </c>
      <c r="E358" s="256" t="s">
        <v>1</v>
      </c>
      <c r="F358" s="257" t="s">
        <v>160</v>
      </c>
      <c r="G358" s="255"/>
      <c r="H358" s="258">
        <v>19</v>
      </c>
      <c r="I358" s="259"/>
      <c r="J358" s="255"/>
      <c r="K358" s="255"/>
      <c r="L358" s="260"/>
      <c r="M358" s="261"/>
      <c r="N358" s="262"/>
      <c r="O358" s="262"/>
      <c r="P358" s="262"/>
      <c r="Q358" s="262"/>
      <c r="R358" s="262"/>
      <c r="S358" s="262"/>
      <c r="T358" s="263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64" t="s">
        <v>156</v>
      </c>
      <c r="AU358" s="264" t="s">
        <v>84</v>
      </c>
      <c r="AV358" s="15" t="s">
        <v>152</v>
      </c>
      <c r="AW358" s="15" t="s">
        <v>30</v>
      </c>
      <c r="AX358" s="15" t="s">
        <v>82</v>
      </c>
      <c r="AY358" s="264" t="s">
        <v>146</v>
      </c>
    </row>
    <row r="359" s="2" customFormat="1" ht="21.75" customHeight="1">
      <c r="A359" s="39"/>
      <c r="B359" s="40"/>
      <c r="C359" s="265" t="s">
        <v>391</v>
      </c>
      <c r="D359" s="265" t="s">
        <v>201</v>
      </c>
      <c r="E359" s="266" t="s">
        <v>1567</v>
      </c>
      <c r="F359" s="267" t="s">
        <v>1568</v>
      </c>
      <c r="G359" s="268" t="s">
        <v>155</v>
      </c>
      <c r="H359" s="269">
        <v>0.57499999999999996</v>
      </c>
      <c r="I359" s="270"/>
      <c r="J359" s="271">
        <f>ROUND(I359*H359,2)</f>
        <v>0</v>
      </c>
      <c r="K359" s="267" t="s">
        <v>33</v>
      </c>
      <c r="L359" s="272"/>
      <c r="M359" s="273" t="s">
        <v>1</v>
      </c>
      <c r="N359" s="274" t="s">
        <v>39</v>
      </c>
      <c r="O359" s="92"/>
      <c r="P359" s="228">
        <f>O359*H359</f>
        <v>0</v>
      </c>
      <c r="Q359" s="228">
        <v>0</v>
      </c>
      <c r="R359" s="228">
        <f>Q359*H359</f>
        <v>0</v>
      </c>
      <c r="S359" s="228">
        <v>0</v>
      </c>
      <c r="T359" s="229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30" t="s">
        <v>234</v>
      </c>
      <c r="AT359" s="230" t="s">
        <v>201</v>
      </c>
      <c r="AU359" s="230" t="s">
        <v>84</v>
      </c>
      <c r="AY359" s="18" t="s">
        <v>146</v>
      </c>
      <c r="BE359" s="231">
        <f>IF(N359="základní",J359,0)</f>
        <v>0</v>
      </c>
      <c r="BF359" s="231">
        <f>IF(N359="snížená",J359,0)</f>
        <v>0</v>
      </c>
      <c r="BG359" s="231">
        <f>IF(N359="zákl. přenesená",J359,0)</f>
        <v>0</v>
      </c>
      <c r="BH359" s="231">
        <f>IF(N359="sníž. přenesená",J359,0)</f>
        <v>0</v>
      </c>
      <c r="BI359" s="231">
        <f>IF(N359="nulová",J359,0)</f>
        <v>0</v>
      </c>
      <c r="BJ359" s="18" t="s">
        <v>82</v>
      </c>
      <c r="BK359" s="231">
        <f>ROUND(I359*H359,2)</f>
        <v>0</v>
      </c>
      <c r="BL359" s="18" t="s">
        <v>190</v>
      </c>
      <c r="BM359" s="230" t="s">
        <v>394</v>
      </c>
    </row>
    <row r="360" s="13" customFormat="1">
      <c r="A360" s="13"/>
      <c r="B360" s="232"/>
      <c r="C360" s="233"/>
      <c r="D360" s="234" t="s">
        <v>156</v>
      </c>
      <c r="E360" s="235" t="s">
        <v>1</v>
      </c>
      <c r="F360" s="236" t="s">
        <v>1438</v>
      </c>
      <c r="G360" s="233"/>
      <c r="H360" s="235" t="s">
        <v>1</v>
      </c>
      <c r="I360" s="237"/>
      <c r="J360" s="233"/>
      <c r="K360" s="233"/>
      <c r="L360" s="238"/>
      <c r="M360" s="239"/>
      <c r="N360" s="240"/>
      <c r="O360" s="240"/>
      <c r="P360" s="240"/>
      <c r="Q360" s="240"/>
      <c r="R360" s="240"/>
      <c r="S360" s="240"/>
      <c r="T360" s="241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2" t="s">
        <v>156</v>
      </c>
      <c r="AU360" s="242" t="s">
        <v>84</v>
      </c>
      <c r="AV360" s="13" t="s">
        <v>82</v>
      </c>
      <c r="AW360" s="13" t="s">
        <v>30</v>
      </c>
      <c r="AX360" s="13" t="s">
        <v>74</v>
      </c>
      <c r="AY360" s="242" t="s">
        <v>146</v>
      </c>
    </row>
    <row r="361" s="14" customFormat="1">
      <c r="A361" s="14"/>
      <c r="B361" s="243"/>
      <c r="C361" s="244"/>
      <c r="D361" s="234" t="s">
        <v>156</v>
      </c>
      <c r="E361" s="245" t="s">
        <v>1</v>
      </c>
      <c r="F361" s="246" t="s">
        <v>1536</v>
      </c>
      <c r="G361" s="244"/>
      <c r="H361" s="247">
        <v>0.57499999999999996</v>
      </c>
      <c r="I361" s="248"/>
      <c r="J361" s="244"/>
      <c r="K361" s="244"/>
      <c r="L361" s="249"/>
      <c r="M361" s="250"/>
      <c r="N361" s="251"/>
      <c r="O361" s="251"/>
      <c r="P361" s="251"/>
      <c r="Q361" s="251"/>
      <c r="R361" s="251"/>
      <c r="S361" s="251"/>
      <c r="T361" s="252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3" t="s">
        <v>156</v>
      </c>
      <c r="AU361" s="253" t="s">
        <v>84</v>
      </c>
      <c r="AV361" s="14" t="s">
        <v>84</v>
      </c>
      <c r="AW361" s="14" t="s">
        <v>30</v>
      </c>
      <c r="AX361" s="14" t="s">
        <v>74</v>
      </c>
      <c r="AY361" s="253" t="s">
        <v>146</v>
      </c>
    </row>
    <row r="362" s="15" customFormat="1">
      <c r="A362" s="15"/>
      <c r="B362" s="254"/>
      <c r="C362" s="255"/>
      <c r="D362" s="234" t="s">
        <v>156</v>
      </c>
      <c r="E362" s="256" t="s">
        <v>1</v>
      </c>
      <c r="F362" s="257" t="s">
        <v>160</v>
      </c>
      <c r="G362" s="255"/>
      <c r="H362" s="258">
        <v>0.57499999999999996</v>
      </c>
      <c r="I362" s="259"/>
      <c r="J362" s="255"/>
      <c r="K362" s="255"/>
      <c r="L362" s="260"/>
      <c r="M362" s="261"/>
      <c r="N362" s="262"/>
      <c r="O362" s="262"/>
      <c r="P362" s="262"/>
      <c r="Q362" s="262"/>
      <c r="R362" s="262"/>
      <c r="S362" s="262"/>
      <c r="T362" s="263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64" t="s">
        <v>156</v>
      </c>
      <c r="AU362" s="264" t="s">
        <v>84</v>
      </c>
      <c r="AV362" s="15" t="s">
        <v>152</v>
      </c>
      <c r="AW362" s="15" t="s">
        <v>30</v>
      </c>
      <c r="AX362" s="15" t="s">
        <v>82</v>
      </c>
      <c r="AY362" s="264" t="s">
        <v>146</v>
      </c>
    </row>
    <row r="363" s="2" customFormat="1" ht="24.15" customHeight="1">
      <c r="A363" s="39"/>
      <c r="B363" s="40"/>
      <c r="C363" s="219" t="s">
        <v>284</v>
      </c>
      <c r="D363" s="219" t="s">
        <v>148</v>
      </c>
      <c r="E363" s="220" t="s">
        <v>1569</v>
      </c>
      <c r="F363" s="221" t="s">
        <v>1570</v>
      </c>
      <c r="G363" s="222" t="s">
        <v>218</v>
      </c>
      <c r="H363" s="223">
        <v>10.640000000000001</v>
      </c>
      <c r="I363" s="224"/>
      <c r="J363" s="225">
        <f>ROUND(I363*H363,2)</f>
        <v>0</v>
      </c>
      <c r="K363" s="221" t="s">
        <v>33</v>
      </c>
      <c r="L363" s="45"/>
      <c r="M363" s="226" t="s">
        <v>1</v>
      </c>
      <c r="N363" s="227" t="s">
        <v>39</v>
      </c>
      <c r="O363" s="92"/>
      <c r="P363" s="228">
        <f>O363*H363</f>
        <v>0</v>
      </c>
      <c r="Q363" s="228">
        <v>0</v>
      </c>
      <c r="R363" s="228">
        <f>Q363*H363</f>
        <v>0</v>
      </c>
      <c r="S363" s="228">
        <v>0</v>
      </c>
      <c r="T363" s="229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30" t="s">
        <v>190</v>
      </c>
      <c r="AT363" s="230" t="s">
        <v>148</v>
      </c>
      <c r="AU363" s="230" t="s">
        <v>84</v>
      </c>
      <c r="AY363" s="18" t="s">
        <v>146</v>
      </c>
      <c r="BE363" s="231">
        <f>IF(N363="základní",J363,0)</f>
        <v>0</v>
      </c>
      <c r="BF363" s="231">
        <f>IF(N363="snížená",J363,0)</f>
        <v>0</v>
      </c>
      <c r="BG363" s="231">
        <f>IF(N363="zákl. přenesená",J363,0)</f>
        <v>0</v>
      </c>
      <c r="BH363" s="231">
        <f>IF(N363="sníž. přenesená",J363,0)</f>
        <v>0</v>
      </c>
      <c r="BI363" s="231">
        <f>IF(N363="nulová",J363,0)</f>
        <v>0</v>
      </c>
      <c r="BJ363" s="18" t="s">
        <v>82</v>
      </c>
      <c r="BK363" s="231">
        <f>ROUND(I363*H363,2)</f>
        <v>0</v>
      </c>
      <c r="BL363" s="18" t="s">
        <v>190</v>
      </c>
      <c r="BM363" s="230" t="s">
        <v>397</v>
      </c>
    </row>
    <row r="364" s="13" customFormat="1">
      <c r="A364" s="13"/>
      <c r="B364" s="232"/>
      <c r="C364" s="233"/>
      <c r="D364" s="234" t="s">
        <v>156</v>
      </c>
      <c r="E364" s="235" t="s">
        <v>1</v>
      </c>
      <c r="F364" s="236" t="s">
        <v>1438</v>
      </c>
      <c r="G364" s="233"/>
      <c r="H364" s="235" t="s">
        <v>1</v>
      </c>
      <c r="I364" s="237"/>
      <c r="J364" s="233"/>
      <c r="K364" s="233"/>
      <c r="L364" s="238"/>
      <c r="M364" s="239"/>
      <c r="N364" s="240"/>
      <c r="O364" s="240"/>
      <c r="P364" s="240"/>
      <c r="Q364" s="240"/>
      <c r="R364" s="240"/>
      <c r="S364" s="240"/>
      <c r="T364" s="241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2" t="s">
        <v>156</v>
      </c>
      <c r="AU364" s="242" t="s">
        <v>84</v>
      </c>
      <c r="AV364" s="13" t="s">
        <v>82</v>
      </c>
      <c r="AW364" s="13" t="s">
        <v>30</v>
      </c>
      <c r="AX364" s="13" t="s">
        <v>74</v>
      </c>
      <c r="AY364" s="242" t="s">
        <v>146</v>
      </c>
    </row>
    <row r="365" s="14" customFormat="1">
      <c r="A365" s="14"/>
      <c r="B365" s="243"/>
      <c r="C365" s="244"/>
      <c r="D365" s="234" t="s">
        <v>156</v>
      </c>
      <c r="E365" s="245" t="s">
        <v>1</v>
      </c>
      <c r="F365" s="246" t="s">
        <v>1571</v>
      </c>
      <c r="G365" s="244"/>
      <c r="H365" s="247">
        <v>10.640000000000001</v>
      </c>
      <c r="I365" s="248"/>
      <c r="J365" s="244"/>
      <c r="K365" s="244"/>
      <c r="L365" s="249"/>
      <c r="M365" s="250"/>
      <c r="N365" s="251"/>
      <c r="O365" s="251"/>
      <c r="P365" s="251"/>
      <c r="Q365" s="251"/>
      <c r="R365" s="251"/>
      <c r="S365" s="251"/>
      <c r="T365" s="252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3" t="s">
        <v>156</v>
      </c>
      <c r="AU365" s="253" t="s">
        <v>84</v>
      </c>
      <c r="AV365" s="14" t="s">
        <v>84</v>
      </c>
      <c r="AW365" s="14" t="s">
        <v>30</v>
      </c>
      <c r="AX365" s="14" t="s">
        <v>74</v>
      </c>
      <c r="AY365" s="253" t="s">
        <v>146</v>
      </c>
    </row>
    <row r="366" s="15" customFormat="1">
      <c r="A366" s="15"/>
      <c r="B366" s="254"/>
      <c r="C366" s="255"/>
      <c r="D366" s="234" t="s">
        <v>156</v>
      </c>
      <c r="E366" s="256" t="s">
        <v>1</v>
      </c>
      <c r="F366" s="257" t="s">
        <v>160</v>
      </c>
      <c r="G366" s="255"/>
      <c r="H366" s="258">
        <v>10.640000000000001</v>
      </c>
      <c r="I366" s="259"/>
      <c r="J366" s="255"/>
      <c r="K366" s="255"/>
      <c r="L366" s="260"/>
      <c r="M366" s="261"/>
      <c r="N366" s="262"/>
      <c r="O366" s="262"/>
      <c r="P366" s="262"/>
      <c r="Q366" s="262"/>
      <c r="R366" s="262"/>
      <c r="S366" s="262"/>
      <c r="T366" s="263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64" t="s">
        <v>156</v>
      </c>
      <c r="AU366" s="264" t="s">
        <v>84</v>
      </c>
      <c r="AV366" s="15" t="s">
        <v>152</v>
      </c>
      <c r="AW366" s="15" t="s">
        <v>30</v>
      </c>
      <c r="AX366" s="15" t="s">
        <v>82</v>
      </c>
      <c r="AY366" s="264" t="s">
        <v>146</v>
      </c>
    </row>
    <row r="367" s="2" customFormat="1" ht="16.5" customHeight="1">
      <c r="A367" s="39"/>
      <c r="B367" s="40"/>
      <c r="C367" s="265" t="s">
        <v>398</v>
      </c>
      <c r="D367" s="265" t="s">
        <v>201</v>
      </c>
      <c r="E367" s="266" t="s">
        <v>1572</v>
      </c>
      <c r="F367" s="267" t="s">
        <v>1573</v>
      </c>
      <c r="G367" s="268" t="s">
        <v>155</v>
      </c>
      <c r="H367" s="269">
        <v>0.28100000000000003</v>
      </c>
      <c r="I367" s="270"/>
      <c r="J367" s="271">
        <f>ROUND(I367*H367,2)</f>
        <v>0</v>
      </c>
      <c r="K367" s="267" t="s">
        <v>33</v>
      </c>
      <c r="L367" s="272"/>
      <c r="M367" s="273" t="s">
        <v>1</v>
      </c>
      <c r="N367" s="274" t="s">
        <v>39</v>
      </c>
      <c r="O367" s="92"/>
      <c r="P367" s="228">
        <f>O367*H367</f>
        <v>0</v>
      </c>
      <c r="Q367" s="228">
        <v>0</v>
      </c>
      <c r="R367" s="228">
        <f>Q367*H367</f>
        <v>0</v>
      </c>
      <c r="S367" s="228">
        <v>0</v>
      </c>
      <c r="T367" s="229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30" t="s">
        <v>234</v>
      </c>
      <c r="AT367" s="230" t="s">
        <v>201</v>
      </c>
      <c r="AU367" s="230" t="s">
        <v>84</v>
      </c>
      <c r="AY367" s="18" t="s">
        <v>146</v>
      </c>
      <c r="BE367" s="231">
        <f>IF(N367="základní",J367,0)</f>
        <v>0</v>
      </c>
      <c r="BF367" s="231">
        <f>IF(N367="snížená",J367,0)</f>
        <v>0</v>
      </c>
      <c r="BG367" s="231">
        <f>IF(N367="zákl. přenesená",J367,0)</f>
        <v>0</v>
      </c>
      <c r="BH367" s="231">
        <f>IF(N367="sníž. přenesená",J367,0)</f>
        <v>0</v>
      </c>
      <c r="BI367" s="231">
        <f>IF(N367="nulová",J367,0)</f>
        <v>0</v>
      </c>
      <c r="BJ367" s="18" t="s">
        <v>82</v>
      </c>
      <c r="BK367" s="231">
        <f>ROUND(I367*H367,2)</f>
        <v>0</v>
      </c>
      <c r="BL367" s="18" t="s">
        <v>190</v>
      </c>
      <c r="BM367" s="230" t="s">
        <v>401</v>
      </c>
    </row>
    <row r="368" s="13" customFormat="1">
      <c r="A368" s="13"/>
      <c r="B368" s="232"/>
      <c r="C368" s="233"/>
      <c r="D368" s="234" t="s">
        <v>156</v>
      </c>
      <c r="E368" s="235" t="s">
        <v>1</v>
      </c>
      <c r="F368" s="236" t="s">
        <v>1438</v>
      </c>
      <c r="G368" s="233"/>
      <c r="H368" s="235" t="s">
        <v>1</v>
      </c>
      <c r="I368" s="237"/>
      <c r="J368" s="233"/>
      <c r="K368" s="233"/>
      <c r="L368" s="238"/>
      <c r="M368" s="239"/>
      <c r="N368" s="240"/>
      <c r="O368" s="240"/>
      <c r="P368" s="240"/>
      <c r="Q368" s="240"/>
      <c r="R368" s="240"/>
      <c r="S368" s="240"/>
      <c r="T368" s="241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2" t="s">
        <v>156</v>
      </c>
      <c r="AU368" s="242" t="s">
        <v>84</v>
      </c>
      <c r="AV368" s="13" t="s">
        <v>82</v>
      </c>
      <c r="AW368" s="13" t="s">
        <v>30</v>
      </c>
      <c r="AX368" s="13" t="s">
        <v>74</v>
      </c>
      <c r="AY368" s="242" t="s">
        <v>146</v>
      </c>
    </row>
    <row r="369" s="14" customFormat="1">
      <c r="A369" s="14"/>
      <c r="B369" s="243"/>
      <c r="C369" s="244"/>
      <c r="D369" s="234" t="s">
        <v>156</v>
      </c>
      <c r="E369" s="245" t="s">
        <v>1</v>
      </c>
      <c r="F369" s="246" t="s">
        <v>1574</v>
      </c>
      <c r="G369" s="244"/>
      <c r="H369" s="247">
        <v>0.28100000000000003</v>
      </c>
      <c r="I369" s="248"/>
      <c r="J369" s="244"/>
      <c r="K369" s="244"/>
      <c r="L369" s="249"/>
      <c r="M369" s="250"/>
      <c r="N369" s="251"/>
      <c r="O369" s="251"/>
      <c r="P369" s="251"/>
      <c r="Q369" s="251"/>
      <c r="R369" s="251"/>
      <c r="S369" s="251"/>
      <c r="T369" s="252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3" t="s">
        <v>156</v>
      </c>
      <c r="AU369" s="253" t="s">
        <v>84</v>
      </c>
      <c r="AV369" s="14" t="s">
        <v>84</v>
      </c>
      <c r="AW369" s="14" t="s">
        <v>30</v>
      </c>
      <c r="AX369" s="14" t="s">
        <v>74</v>
      </c>
      <c r="AY369" s="253" t="s">
        <v>146</v>
      </c>
    </row>
    <row r="370" s="15" customFormat="1">
      <c r="A370" s="15"/>
      <c r="B370" s="254"/>
      <c r="C370" s="255"/>
      <c r="D370" s="234" t="s">
        <v>156</v>
      </c>
      <c r="E370" s="256" t="s">
        <v>1</v>
      </c>
      <c r="F370" s="257" t="s">
        <v>160</v>
      </c>
      <c r="G370" s="255"/>
      <c r="H370" s="258">
        <v>0.28100000000000003</v>
      </c>
      <c r="I370" s="259"/>
      <c r="J370" s="255"/>
      <c r="K370" s="255"/>
      <c r="L370" s="260"/>
      <c r="M370" s="261"/>
      <c r="N370" s="262"/>
      <c r="O370" s="262"/>
      <c r="P370" s="262"/>
      <c r="Q370" s="262"/>
      <c r="R370" s="262"/>
      <c r="S370" s="262"/>
      <c r="T370" s="263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64" t="s">
        <v>156</v>
      </c>
      <c r="AU370" s="264" t="s">
        <v>84</v>
      </c>
      <c r="AV370" s="15" t="s">
        <v>152</v>
      </c>
      <c r="AW370" s="15" t="s">
        <v>30</v>
      </c>
      <c r="AX370" s="15" t="s">
        <v>82</v>
      </c>
      <c r="AY370" s="264" t="s">
        <v>146</v>
      </c>
    </row>
    <row r="371" s="2" customFormat="1" ht="24.15" customHeight="1">
      <c r="A371" s="39"/>
      <c r="B371" s="40"/>
      <c r="C371" s="219" t="s">
        <v>289</v>
      </c>
      <c r="D371" s="219" t="s">
        <v>148</v>
      </c>
      <c r="E371" s="220" t="s">
        <v>1575</v>
      </c>
      <c r="F371" s="221" t="s">
        <v>1576</v>
      </c>
      <c r="G371" s="222" t="s">
        <v>151</v>
      </c>
      <c r="H371" s="223">
        <v>20.199999999999999</v>
      </c>
      <c r="I371" s="224"/>
      <c r="J371" s="225">
        <f>ROUND(I371*H371,2)</f>
        <v>0</v>
      </c>
      <c r="K371" s="221" t="s">
        <v>33</v>
      </c>
      <c r="L371" s="45"/>
      <c r="M371" s="226" t="s">
        <v>1</v>
      </c>
      <c r="N371" s="227" t="s">
        <v>39</v>
      </c>
      <c r="O371" s="92"/>
      <c r="P371" s="228">
        <f>O371*H371</f>
        <v>0</v>
      </c>
      <c r="Q371" s="228">
        <v>0</v>
      </c>
      <c r="R371" s="228">
        <f>Q371*H371</f>
        <v>0</v>
      </c>
      <c r="S371" s="228">
        <v>0</v>
      </c>
      <c r="T371" s="229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0" t="s">
        <v>190</v>
      </c>
      <c r="AT371" s="230" t="s">
        <v>148</v>
      </c>
      <c r="AU371" s="230" t="s">
        <v>84</v>
      </c>
      <c r="AY371" s="18" t="s">
        <v>146</v>
      </c>
      <c r="BE371" s="231">
        <f>IF(N371="základní",J371,0)</f>
        <v>0</v>
      </c>
      <c r="BF371" s="231">
        <f>IF(N371="snížená",J371,0)</f>
        <v>0</v>
      </c>
      <c r="BG371" s="231">
        <f>IF(N371="zákl. přenesená",J371,0)</f>
        <v>0</v>
      </c>
      <c r="BH371" s="231">
        <f>IF(N371="sníž. přenesená",J371,0)</f>
        <v>0</v>
      </c>
      <c r="BI371" s="231">
        <f>IF(N371="nulová",J371,0)</f>
        <v>0</v>
      </c>
      <c r="BJ371" s="18" t="s">
        <v>82</v>
      </c>
      <c r="BK371" s="231">
        <f>ROUND(I371*H371,2)</f>
        <v>0</v>
      </c>
      <c r="BL371" s="18" t="s">
        <v>190</v>
      </c>
      <c r="BM371" s="230" t="s">
        <v>404</v>
      </c>
    </row>
    <row r="372" s="13" customFormat="1">
      <c r="A372" s="13"/>
      <c r="B372" s="232"/>
      <c r="C372" s="233"/>
      <c r="D372" s="234" t="s">
        <v>156</v>
      </c>
      <c r="E372" s="235" t="s">
        <v>1</v>
      </c>
      <c r="F372" s="236" t="s">
        <v>1577</v>
      </c>
      <c r="G372" s="233"/>
      <c r="H372" s="235" t="s">
        <v>1</v>
      </c>
      <c r="I372" s="237"/>
      <c r="J372" s="233"/>
      <c r="K372" s="233"/>
      <c r="L372" s="238"/>
      <c r="M372" s="239"/>
      <c r="N372" s="240"/>
      <c r="O372" s="240"/>
      <c r="P372" s="240"/>
      <c r="Q372" s="240"/>
      <c r="R372" s="240"/>
      <c r="S372" s="240"/>
      <c r="T372" s="241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2" t="s">
        <v>156</v>
      </c>
      <c r="AU372" s="242" t="s">
        <v>84</v>
      </c>
      <c r="AV372" s="13" t="s">
        <v>82</v>
      </c>
      <c r="AW372" s="13" t="s">
        <v>30</v>
      </c>
      <c r="AX372" s="13" t="s">
        <v>74</v>
      </c>
      <c r="AY372" s="242" t="s">
        <v>146</v>
      </c>
    </row>
    <row r="373" s="14" customFormat="1">
      <c r="A373" s="14"/>
      <c r="B373" s="243"/>
      <c r="C373" s="244"/>
      <c r="D373" s="234" t="s">
        <v>156</v>
      </c>
      <c r="E373" s="245" t="s">
        <v>1</v>
      </c>
      <c r="F373" s="246" t="s">
        <v>1578</v>
      </c>
      <c r="G373" s="244"/>
      <c r="H373" s="247">
        <v>20.199999999999999</v>
      </c>
      <c r="I373" s="248"/>
      <c r="J373" s="244"/>
      <c r="K373" s="244"/>
      <c r="L373" s="249"/>
      <c r="M373" s="250"/>
      <c r="N373" s="251"/>
      <c r="O373" s="251"/>
      <c r="P373" s="251"/>
      <c r="Q373" s="251"/>
      <c r="R373" s="251"/>
      <c r="S373" s="251"/>
      <c r="T373" s="252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3" t="s">
        <v>156</v>
      </c>
      <c r="AU373" s="253" t="s">
        <v>84</v>
      </c>
      <c r="AV373" s="14" t="s">
        <v>84</v>
      </c>
      <c r="AW373" s="14" t="s">
        <v>30</v>
      </c>
      <c r="AX373" s="14" t="s">
        <v>74</v>
      </c>
      <c r="AY373" s="253" t="s">
        <v>146</v>
      </c>
    </row>
    <row r="374" s="15" customFormat="1">
      <c r="A374" s="15"/>
      <c r="B374" s="254"/>
      <c r="C374" s="255"/>
      <c r="D374" s="234" t="s">
        <v>156</v>
      </c>
      <c r="E374" s="256" t="s">
        <v>1</v>
      </c>
      <c r="F374" s="257" t="s">
        <v>160</v>
      </c>
      <c r="G374" s="255"/>
      <c r="H374" s="258">
        <v>20.199999999999999</v>
      </c>
      <c r="I374" s="259"/>
      <c r="J374" s="255"/>
      <c r="K374" s="255"/>
      <c r="L374" s="260"/>
      <c r="M374" s="261"/>
      <c r="N374" s="262"/>
      <c r="O374" s="262"/>
      <c r="P374" s="262"/>
      <c r="Q374" s="262"/>
      <c r="R374" s="262"/>
      <c r="S374" s="262"/>
      <c r="T374" s="263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64" t="s">
        <v>156</v>
      </c>
      <c r="AU374" s="264" t="s">
        <v>84</v>
      </c>
      <c r="AV374" s="15" t="s">
        <v>152</v>
      </c>
      <c r="AW374" s="15" t="s">
        <v>30</v>
      </c>
      <c r="AX374" s="15" t="s">
        <v>82</v>
      </c>
      <c r="AY374" s="264" t="s">
        <v>146</v>
      </c>
    </row>
    <row r="375" s="2" customFormat="1" ht="24.15" customHeight="1">
      <c r="A375" s="39"/>
      <c r="B375" s="40"/>
      <c r="C375" s="219" t="s">
        <v>405</v>
      </c>
      <c r="D375" s="219" t="s">
        <v>148</v>
      </c>
      <c r="E375" s="220" t="s">
        <v>1579</v>
      </c>
      <c r="F375" s="221" t="s">
        <v>1580</v>
      </c>
      <c r="G375" s="222" t="s">
        <v>155</v>
      </c>
      <c r="H375" s="223">
        <v>0.77800000000000002</v>
      </c>
      <c r="I375" s="224"/>
      <c r="J375" s="225">
        <f>ROUND(I375*H375,2)</f>
        <v>0</v>
      </c>
      <c r="K375" s="221" t="s">
        <v>33</v>
      </c>
      <c r="L375" s="45"/>
      <c r="M375" s="226" t="s">
        <v>1</v>
      </c>
      <c r="N375" s="227" t="s">
        <v>39</v>
      </c>
      <c r="O375" s="92"/>
      <c r="P375" s="228">
        <f>O375*H375</f>
        <v>0</v>
      </c>
      <c r="Q375" s="228">
        <v>0</v>
      </c>
      <c r="R375" s="228">
        <f>Q375*H375</f>
        <v>0</v>
      </c>
      <c r="S375" s="228">
        <v>0</v>
      </c>
      <c r="T375" s="229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0" t="s">
        <v>190</v>
      </c>
      <c r="AT375" s="230" t="s">
        <v>148</v>
      </c>
      <c r="AU375" s="230" t="s">
        <v>84</v>
      </c>
      <c r="AY375" s="18" t="s">
        <v>146</v>
      </c>
      <c r="BE375" s="231">
        <f>IF(N375="základní",J375,0)</f>
        <v>0</v>
      </c>
      <c r="BF375" s="231">
        <f>IF(N375="snížená",J375,0)</f>
        <v>0</v>
      </c>
      <c r="BG375" s="231">
        <f>IF(N375="zákl. přenesená",J375,0)</f>
        <v>0</v>
      </c>
      <c r="BH375" s="231">
        <f>IF(N375="sníž. přenesená",J375,0)</f>
        <v>0</v>
      </c>
      <c r="BI375" s="231">
        <f>IF(N375="nulová",J375,0)</f>
        <v>0</v>
      </c>
      <c r="BJ375" s="18" t="s">
        <v>82</v>
      </c>
      <c r="BK375" s="231">
        <f>ROUND(I375*H375,2)</f>
        <v>0</v>
      </c>
      <c r="BL375" s="18" t="s">
        <v>190</v>
      </c>
      <c r="BM375" s="230" t="s">
        <v>408</v>
      </c>
    </row>
    <row r="376" s="13" customFormat="1">
      <c r="A376" s="13"/>
      <c r="B376" s="232"/>
      <c r="C376" s="233"/>
      <c r="D376" s="234" t="s">
        <v>156</v>
      </c>
      <c r="E376" s="235" t="s">
        <v>1</v>
      </c>
      <c r="F376" s="236" t="s">
        <v>1438</v>
      </c>
      <c r="G376" s="233"/>
      <c r="H376" s="235" t="s">
        <v>1</v>
      </c>
      <c r="I376" s="237"/>
      <c r="J376" s="233"/>
      <c r="K376" s="233"/>
      <c r="L376" s="238"/>
      <c r="M376" s="239"/>
      <c r="N376" s="240"/>
      <c r="O376" s="240"/>
      <c r="P376" s="240"/>
      <c r="Q376" s="240"/>
      <c r="R376" s="240"/>
      <c r="S376" s="240"/>
      <c r="T376" s="241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2" t="s">
        <v>156</v>
      </c>
      <c r="AU376" s="242" t="s">
        <v>84</v>
      </c>
      <c r="AV376" s="13" t="s">
        <v>82</v>
      </c>
      <c r="AW376" s="13" t="s">
        <v>30</v>
      </c>
      <c r="AX376" s="13" t="s">
        <v>74</v>
      </c>
      <c r="AY376" s="242" t="s">
        <v>146</v>
      </c>
    </row>
    <row r="377" s="14" customFormat="1">
      <c r="A377" s="14"/>
      <c r="B377" s="243"/>
      <c r="C377" s="244"/>
      <c r="D377" s="234" t="s">
        <v>156</v>
      </c>
      <c r="E377" s="245" t="s">
        <v>1</v>
      </c>
      <c r="F377" s="246" t="s">
        <v>1581</v>
      </c>
      <c r="G377" s="244"/>
      <c r="H377" s="247">
        <v>0.52300000000000002</v>
      </c>
      <c r="I377" s="248"/>
      <c r="J377" s="244"/>
      <c r="K377" s="244"/>
      <c r="L377" s="249"/>
      <c r="M377" s="250"/>
      <c r="N377" s="251"/>
      <c r="O377" s="251"/>
      <c r="P377" s="251"/>
      <c r="Q377" s="251"/>
      <c r="R377" s="251"/>
      <c r="S377" s="251"/>
      <c r="T377" s="252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3" t="s">
        <v>156</v>
      </c>
      <c r="AU377" s="253" t="s">
        <v>84</v>
      </c>
      <c r="AV377" s="14" t="s">
        <v>84</v>
      </c>
      <c r="AW377" s="14" t="s">
        <v>30</v>
      </c>
      <c r="AX377" s="14" t="s">
        <v>74</v>
      </c>
      <c r="AY377" s="253" t="s">
        <v>146</v>
      </c>
    </row>
    <row r="378" s="13" customFormat="1">
      <c r="A378" s="13"/>
      <c r="B378" s="232"/>
      <c r="C378" s="233"/>
      <c r="D378" s="234" t="s">
        <v>156</v>
      </c>
      <c r="E378" s="235" t="s">
        <v>1</v>
      </c>
      <c r="F378" s="236" t="s">
        <v>1438</v>
      </c>
      <c r="G378" s="233"/>
      <c r="H378" s="235" t="s">
        <v>1</v>
      </c>
      <c r="I378" s="237"/>
      <c r="J378" s="233"/>
      <c r="K378" s="233"/>
      <c r="L378" s="238"/>
      <c r="M378" s="239"/>
      <c r="N378" s="240"/>
      <c r="O378" s="240"/>
      <c r="P378" s="240"/>
      <c r="Q378" s="240"/>
      <c r="R378" s="240"/>
      <c r="S378" s="240"/>
      <c r="T378" s="241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2" t="s">
        <v>156</v>
      </c>
      <c r="AU378" s="242" t="s">
        <v>84</v>
      </c>
      <c r="AV378" s="13" t="s">
        <v>82</v>
      </c>
      <c r="AW378" s="13" t="s">
        <v>30</v>
      </c>
      <c r="AX378" s="13" t="s">
        <v>74</v>
      </c>
      <c r="AY378" s="242" t="s">
        <v>146</v>
      </c>
    </row>
    <row r="379" s="14" customFormat="1">
      <c r="A379" s="14"/>
      <c r="B379" s="243"/>
      <c r="C379" s="244"/>
      <c r="D379" s="234" t="s">
        <v>156</v>
      </c>
      <c r="E379" s="245" t="s">
        <v>1</v>
      </c>
      <c r="F379" s="246" t="s">
        <v>1582</v>
      </c>
      <c r="G379" s="244"/>
      <c r="H379" s="247">
        <v>0.255</v>
      </c>
      <c r="I379" s="248"/>
      <c r="J379" s="244"/>
      <c r="K379" s="244"/>
      <c r="L379" s="249"/>
      <c r="M379" s="250"/>
      <c r="N379" s="251"/>
      <c r="O379" s="251"/>
      <c r="P379" s="251"/>
      <c r="Q379" s="251"/>
      <c r="R379" s="251"/>
      <c r="S379" s="251"/>
      <c r="T379" s="252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3" t="s">
        <v>156</v>
      </c>
      <c r="AU379" s="253" t="s">
        <v>84</v>
      </c>
      <c r="AV379" s="14" t="s">
        <v>84</v>
      </c>
      <c r="AW379" s="14" t="s">
        <v>30</v>
      </c>
      <c r="AX379" s="14" t="s">
        <v>74</v>
      </c>
      <c r="AY379" s="253" t="s">
        <v>146</v>
      </c>
    </row>
    <row r="380" s="15" customFormat="1">
      <c r="A380" s="15"/>
      <c r="B380" s="254"/>
      <c r="C380" s="255"/>
      <c r="D380" s="234" t="s">
        <v>156</v>
      </c>
      <c r="E380" s="256" t="s">
        <v>1</v>
      </c>
      <c r="F380" s="257" t="s">
        <v>160</v>
      </c>
      <c r="G380" s="255"/>
      <c r="H380" s="258">
        <v>0.77800000000000002</v>
      </c>
      <c r="I380" s="259"/>
      <c r="J380" s="255"/>
      <c r="K380" s="255"/>
      <c r="L380" s="260"/>
      <c r="M380" s="261"/>
      <c r="N380" s="262"/>
      <c r="O380" s="262"/>
      <c r="P380" s="262"/>
      <c r="Q380" s="262"/>
      <c r="R380" s="262"/>
      <c r="S380" s="262"/>
      <c r="T380" s="263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64" t="s">
        <v>156</v>
      </c>
      <c r="AU380" s="264" t="s">
        <v>84</v>
      </c>
      <c r="AV380" s="15" t="s">
        <v>152</v>
      </c>
      <c r="AW380" s="15" t="s">
        <v>30</v>
      </c>
      <c r="AX380" s="15" t="s">
        <v>82</v>
      </c>
      <c r="AY380" s="264" t="s">
        <v>146</v>
      </c>
    </row>
    <row r="381" s="2" customFormat="1" ht="24.15" customHeight="1">
      <c r="A381" s="39"/>
      <c r="B381" s="40"/>
      <c r="C381" s="219" t="s">
        <v>293</v>
      </c>
      <c r="D381" s="219" t="s">
        <v>148</v>
      </c>
      <c r="E381" s="220" t="s">
        <v>1583</v>
      </c>
      <c r="F381" s="221" t="s">
        <v>1584</v>
      </c>
      <c r="G381" s="222" t="s">
        <v>185</v>
      </c>
      <c r="H381" s="223">
        <v>0.85999999999999999</v>
      </c>
      <c r="I381" s="224"/>
      <c r="J381" s="225">
        <f>ROUND(I381*H381,2)</f>
        <v>0</v>
      </c>
      <c r="K381" s="221" t="s">
        <v>33</v>
      </c>
      <c r="L381" s="45"/>
      <c r="M381" s="226" t="s">
        <v>1</v>
      </c>
      <c r="N381" s="227" t="s">
        <v>39</v>
      </c>
      <c r="O381" s="92"/>
      <c r="P381" s="228">
        <f>O381*H381</f>
        <v>0</v>
      </c>
      <c r="Q381" s="228">
        <v>0</v>
      </c>
      <c r="R381" s="228">
        <f>Q381*H381</f>
        <v>0</v>
      </c>
      <c r="S381" s="228">
        <v>0</v>
      </c>
      <c r="T381" s="229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30" t="s">
        <v>190</v>
      </c>
      <c r="AT381" s="230" t="s">
        <v>148</v>
      </c>
      <c r="AU381" s="230" t="s">
        <v>84</v>
      </c>
      <c r="AY381" s="18" t="s">
        <v>146</v>
      </c>
      <c r="BE381" s="231">
        <f>IF(N381="základní",J381,0)</f>
        <v>0</v>
      </c>
      <c r="BF381" s="231">
        <f>IF(N381="snížená",J381,0)</f>
        <v>0</v>
      </c>
      <c r="BG381" s="231">
        <f>IF(N381="zákl. přenesená",J381,0)</f>
        <v>0</v>
      </c>
      <c r="BH381" s="231">
        <f>IF(N381="sníž. přenesená",J381,0)</f>
        <v>0</v>
      </c>
      <c r="BI381" s="231">
        <f>IF(N381="nulová",J381,0)</f>
        <v>0</v>
      </c>
      <c r="BJ381" s="18" t="s">
        <v>82</v>
      </c>
      <c r="BK381" s="231">
        <f>ROUND(I381*H381,2)</f>
        <v>0</v>
      </c>
      <c r="BL381" s="18" t="s">
        <v>190</v>
      </c>
      <c r="BM381" s="230" t="s">
        <v>411</v>
      </c>
    </row>
    <row r="382" s="12" customFormat="1" ht="22.8" customHeight="1">
      <c r="A382" s="12"/>
      <c r="B382" s="203"/>
      <c r="C382" s="204"/>
      <c r="D382" s="205" t="s">
        <v>73</v>
      </c>
      <c r="E382" s="217" t="s">
        <v>761</v>
      </c>
      <c r="F382" s="217" t="s">
        <v>762</v>
      </c>
      <c r="G382" s="204"/>
      <c r="H382" s="204"/>
      <c r="I382" s="207"/>
      <c r="J382" s="218">
        <f>BK382</f>
        <v>0</v>
      </c>
      <c r="K382" s="204"/>
      <c r="L382" s="209"/>
      <c r="M382" s="210"/>
      <c r="N382" s="211"/>
      <c r="O382" s="211"/>
      <c r="P382" s="212">
        <f>SUM(P383:P492)</f>
        <v>0</v>
      </c>
      <c r="Q382" s="211"/>
      <c r="R382" s="212">
        <f>SUM(R383:R492)</f>
        <v>0</v>
      </c>
      <c r="S382" s="211"/>
      <c r="T382" s="213">
        <f>SUM(T383:T492)</f>
        <v>0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214" t="s">
        <v>84</v>
      </c>
      <c r="AT382" s="215" t="s">
        <v>73</v>
      </c>
      <c r="AU382" s="215" t="s">
        <v>82</v>
      </c>
      <c r="AY382" s="214" t="s">
        <v>146</v>
      </c>
      <c r="BK382" s="216">
        <f>SUM(BK383:BK492)</f>
        <v>0</v>
      </c>
    </row>
    <row r="383" s="2" customFormat="1" ht="16.5" customHeight="1">
      <c r="A383" s="39"/>
      <c r="B383" s="40"/>
      <c r="C383" s="219" t="s">
        <v>412</v>
      </c>
      <c r="D383" s="219" t="s">
        <v>148</v>
      </c>
      <c r="E383" s="220" t="s">
        <v>1585</v>
      </c>
      <c r="F383" s="221" t="s">
        <v>1586</v>
      </c>
      <c r="G383" s="222" t="s">
        <v>151</v>
      </c>
      <c r="H383" s="223">
        <v>21.489999999999998</v>
      </c>
      <c r="I383" s="224"/>
      <c r="J383" s="225">
        <f>ROUND(I383*H383,2)</f>
        <v>0</v>
      </c>
      <c r="K383" s="221" t="s">
        <v>33</v>
      </c>
      <c r="L383" s="45"/>
      <c r="M383" s="226" t="s">
        <v>1</v>
      </c>
      <c r="N383" s="227" t="s">
        <v>39</v>
      </c>
      <c r="O383" s="92"/>
      <c r="P383" s="228">
        <f>O383*H383</f>
        <v>0</v>
      </c>
      <c r="Q383" s="228">
        <v>0</v>
      </c>
      <c r="R383" s="228">
        <f>Q383*H383</f>
        <v>0</v>
      </c>
      <c r="S383" s="228">
        <v>0</v>
      </c>
      <c r="T383" s="229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0" t="s">
        <v>190</v>
      </c>
      <c r="AT383" s="230" t="s">
        <v>148</v>
      </c>
      <c r="AU383" s="230" t="s">
        <v>84</v>
      </c>
      <c r="AY383" s="18" t="s">
        <v>146</v>
      </c>
      <c r="BE383" s="231">
        <f>IF(N383="základní",J383,0)</f>
        <v>0</v>
      </c>
      <c r="BF383" s="231">
        <f>IF(N383="snížená",J383,0)</f>
        <v>0</v>
      </c>
      <c r="BG383" s="231">
        <f>IF(N383="zákl. přenesená",J383,0)</f>
        <v>0</v>
      </c>
      <c r="BH383" s="231">
        <f>IF(N383="sníž. přenesená",J383,0)</f>
        <v>0</v>
      </c>
      <c r="BI383" s="231">
        <f>IF(N383="nulová",J383,0)</f>
        <v>0</v>
      </c>
      <c r="BJ383" s="18" t="s">
        <v>82</v>
      </c>
      <c r="BK383" s="231">
        <f>ROUND(I383*H383,2)</f>
        <v>0</v>
      </c>
      <c r="BL383" s="18" t="s">
        <v>190</v>
      </c>
      <c r="BM383" s="230" t="s">
        <v>415</v>
      </c>
    </row>
    <row r="384" s="13" customFormat="1">
      <c r="A384" s="13"/>
      <c r="B384" s="232"/>
      <c r="C384" s="233"/>
      <c r="D384" s="234" t="s">
        <v>156</v>
      </c>
      <c r="E384" s="235" t="s">
        <v>1</v>
      </c>
      <c r="F384" s="236" t="s">
        <v>1587</v>
      </c>
      <c r="G384" s="233"/>
      <c r="H384" s="235" t="s">
        <v>1</v>
      </c>
      <c r="I384" s="237"/>
      <c r="J384" s="233"/>
      <c r="K384" s="233"/>
      <c r="L384" s="238"/>
      <c r="M384" s="239"/>
      <c r="N384" s="240"/>
      <c r="O384" s="240"/>
      <c r="P384" s="240"/>
      <c r="Q384" s="240"/>
      <c r="R384" s="240"/>
      <c r="S384" s="240"/>
      <c r="T384" s="241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2" t="s">
        <v>156</v>
      </c>
      <c r="AU384" s="242" t="s">
        <v>84</v>
      </c>
      <c r="AV384" s="13" t="s">
        <v>82</v>
      </c>
      <c r="AW384" s="13" t="s">
        <v>30</v>
      </c>
      <c r="AX384" s="13" t="s">
        <v>74</v>
      </c>
      <c r="AY384" s="242" t="s">
        <v>146</v>
      </c>
    </row>
    <row r="385" s="13" customFormat="1">
      <c r="A385" s="13"/>
      <c r="B385" s="232"/>
      <c r="C385" s="233"/>
      <c r="D385" s="234" t="s">
        <v>156</v>
      </c>
      <c r="E385" s="235" t="s">
        <v>1</v>
      </c>
      <c r="F385" s="236" t="s">
        <v>1588</v>
      </c>
      <c r="G385" s="233"/>
      <c r="H385" s="235" t="s">
        <v>1</v>
      </c>
      <c r="I385" s="237"/>
      <c r="J385" s="233"/>
      <c r="K385" s="233"/>
      <c r="L385" s="238"/>
      <c r="M385" s="239"/>
      <c r="N385" s="240"/>
      <c r="O385" s="240"/>
      <c r="P385" s="240"/>
      <c r="Q385" s="240"/>
      <c r="R385" s="240"/>
      <c r="S385" s="240"/>
      <c r="T385" s="241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2" t="s">
        <v>156</v>
      </c>
      <c r="AU385" s="242" t="s">
        <v>84</v>
      </c>
      <c r="AV385" s="13" t="s">
        <v>82</v>
      </c>
      <c r="AW385" s="13" t="s">
        <v>30</v>
      </c>
      <c r="AX385" s="13" t="s">
        <v>74</v>
      </c>
      <c r="AY385" s="242" t="s">
        <v>146</v>
      </c>
    </row>
    <row r="386" s="14" customFormat="1">
      <c r="A386" s="14"/>
      <c r="B386" s="243"/>
      <c r="C386" s="244"/>
      <c r="D386" s="234" t="s">
        <v>156</v>
      </c>
      <c r="E386" s="245" t="s">
        <v>1</v>
      </c>
      <c r="F386" s="246" t="s">
        <v>1589</v>
      </c>
      <c r="G386" s="244"/>
      <c r="H386" s="247">
        <v>15.34</v>
      </c>
      <c r="I386" s="248"/>
      <c r="J386" s="244"/>
      <c r="K386" s="244"/>
      <c r="L386" s="249"/>
      <c r="M386" s="250"/>
      <c r="N386" s="251"/>
      <c r="O386" s="251"/>
      <c r="P386" s="251"/>
      <c r="Q386" s="251"/>
      <c r="R386" s="251"/>
      <c r="S386" s="251"/>
      <c r="T386" s="252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3" t="s">
        <v>156</v>
      </c>
      <c r="AU386" s="253" t="s">
        <v>84</v>
      </c>
      <c r="AV386" s="14" t="s">
        <v>84</v>
      </c>
      <c r="AW386" s="14" t="s">
        <v>30</v>
      </c>
      <c r="AX386" s="14" t="s">
        <v>74</v>
      </c>
      <c r="AY386" s="253" t="s">
        <v>146</v>
      </c>
    </row>
    <row r="387" s="13" customFormat="1">
      <c r="A387" s="13"/>
      <c r="B387" s="232"/>
      <c r="C387" s="233"/>
      <c r="D387" s="234" t="s">
        <v>156</v>
      </c>
      <c r="E387" s="235" t="s">
        <v>1</v>
      </c>
      <c r="F387" s="236" t="s">
        <v>1590</v>
      </c>
      <c r="G387" s="233"/>
      <c r="H387" s="235" t="s">
        <v>1</v>
      </c>
      <c r="I387" s="237"/>
      <c r="J387" s="233"/>
      <c r="K387" s="233"/>
      <c r="L387" s="238"/>
      <c r="M387" s="239"/>
      <c r="N387" s="240"/>
      <c r="O387" s="240"/>
      <c r="P387" s="240"/>
      <c r="Q387" s="240"/>
      <c r="R387" s="240"/>
      <c r="S387" s="240"/>
      <c r="T387" s="241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2" t="s">
        <v>156</v>
      </c>
      <c r="AU387" s="242" t="s">
        <v>84</v>
      </c>
      <c r="AV387" s="13" t="s">
        <v>82</v>
      </c>
      <c r="AW387" s="13" t="s">
        <v>30</v>
      </c>
      <c r="AX387" s="13" t="s">
        <v>74</v>
      </c>
      <c r="AY387" s="242" t="s">
        <v>146</v>
      </c>
    </row>
    <row r="388" s="14" customFormat="1">
      <c r="A388" s="14"/>
      <c r="B388" s="243"/>
      <c r="C388" s="244"/>
      <c r="D388" s="234" t="s">
        <v>156</v>
      </c>
      <c r="E388" s="245" t="s">
        <v>1</v>
      </c>
      <c r="F388" s="246" t="s">
        <v>1591</v>
      </c>
      <c r="G388" s="244"/>
      <c r="H388" s="247">
        <v>1.3500000000000001</v>
      </c>
      <c r="I388" s="248"/>
      <c r="J388" s="244"/>
      <c r="K388" s="244"/>
      <c r="L388" s="249"/>
      <c r="M388" s="250"/>
      <c r="N388" s="251"/>
      <c r="O388" s="251"/>
      <c r="P388" s="251"/>
      <c r="Q388" s="251"/>
      <c r="R388" s="251"/>
      <c r="S388" s="251"/>
      <c r="T388" s="252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3" t="s">
        <v>156</v>
      </c>
      <c r="AU388" s="253" t="s">
        <v>84</v>
      </c>
      <c r="AV388" s="14" t="s">
        <v>84</v>
      </c>
      <c r="AW388" s="14" t="s">
        <v>30</v>
      </c>
      <c r="AX388" s="14" t="s">
        <v>74</v>
      </c>
      <c r="AY388" s="253" t="s">
        <v>146</v>
      </c>
    </row>
    <row r="389" s="14" customFormat="1">
      <c r="A389" s="14"/>
      <c r="B389" s="243"/>
      <c r="C389" s="244"/>
      <c r="D389" s="234" t="s">
        <v>156</v>
      </c>
      <c r="E389" s="245" t="s">
        <v>1</v>
      </c>
      <c r="F389" s="246" t="s">
        <v>1592</v>
      </c>
      <c r="G389" s="244"/>
      <c r="H389" s="247">
        <v>2.7000000000000002</v>
      </c>
      <c r="I389" s="248"/>
      <c r="J389" s="244"/>
      <c r="K389" s="244"/>
      <c r="L389" s="249"/>
      <c r="M389" s="250"/>
      <c r="N389" s="251"/>
      <c r="O389" s="251"/>
      <c r="P389" s="251"/>
      <c r="Q389" s="251"/>
      <c r="R389" s="251"/>
      <c r="S389" s="251"/>
      <c r="T389" s="252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3" t="s">
        <v>156</v>
      </c>
      <c r="AU389" s="253" t="s">
        <v>84</v>
      </c>
      <c r="AV389" s="14" t="s">
        <v>84</v>
      </c>
      <c r="AW389" s="14" t="s">
        <v>30</v>
      </c>
      <c r="AX389" s="14" t="s">
        <v>74</v>
      </c>
      <c r="AY389" s="253" t="s">
        <v>146</v>
      </c>
    </row>
    <row r="390" s="16" customFormat="1">
      <c r="A390" s="16"/>
      <c r="B390" s="280"/>
      <c r="C390" s="281"/>
      <c r="D390" s="234" t="s">
        <v>156</v>
      </c>
      <c r="E390" s="282" t="s">
        <v>1</v>
      </c>
      <c r="F390" s="283" t="s">
        <v>706</v>
      </c>
      <c r="G390" s="281"/>
      <c r="H390" s="284">
        <v>19.390000000000001</v>
      </c>
      <c r="I390" s="285"/>
      <c r="J390" s="281"/>
      <c r="K390" s="281"/>
      <c r="L390" s="286"/>
      <c r="M390" s="287"/>
      <c r="N390" s="288"/>
      <c r="O390" s="288"/>
      <c r="P390" s="288"/>
      <c r="Q390" s="288"/>
      <c r="R390" s="288"/>
      <c r="S390" s="288"/>
      <c r="T390" s="289"/>
      <c r="U390" s="16"/>
      <c r="V390" s="16"/>
      <c r="W390" s="16"/>
      <c r="X390" s="16"/>
      <c r="Y390" s="16"/>
      <c r="Z390" s="16"/>
      <c r="AA390" s="16"/>
      <c r="AB390" s="16"/>
      <c r="AC390" s="16"/>
      <c r="AD390" s="16"/>
      <c r="AE390" s="16"/>
      <c r="AT390" s="290" t="s">
        <v>156</v>
      </c>
      <c r="AU390" s="290" t="s">
        <v>84</v>
      </c>
      <c r="AV390" s="16" t="s">
        <v>161</v>
      </c>
      <c r="AW390" s="16" t="s">
        <v>30</v>
      </c>
      <c r="AX390" s="16" t="s">
        <v>74</v>
      </c>
      <c r="AY390" s="290" t="s">
        <v>146</v>
      </c>
    </row>
    <row r="391" s="14" customFormat="1">
      <c r="A391" s="14"/>
      <c r="B391" s="243"/>
      <c r="C391" s="244"/>
      <c r="D391" s="234" t="s">
        <v>156</v>
      </c>
      <c r="E391" s="245" t="s">
        <v>1</v>
      </c>
      <c r="F391" s="246" t="s">
        <v>1593</v>
      </c>
      <c r="G391" s="244"/>
      <c r="H391" s="247">
        <v>2.1000000000000001</v>
      </c>
      <c r="I391" s="248"/>
      <c r="J391" s="244"/>
      <c r="K391" s="244"/>
      <c r="L391" s="249"/>
      <c r="M391" s="250"/>
      <c r="N391" s="251"/>
      <c r="O391" s="251"/>
      <c r="P391" s="251"/>
      <c r="Q391" s="251"/>
      <c r="R391" s="251"/>
      <c r="S391" s="251"/>
      <c r="T391" s="252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3" t="s">
        <v>156</v>
      </c>
      <c r="AU391" s="253" t="s">
        <v>84</v>
      </c>
      <c r="AV391" s="14" t="s">
        <v>84</v>
      </c>
      <c r="AW391" s="14" t="s">
        <v>30</v>
      </c>
      <c r="AX391" s="14" t="s">
        <v>74</v>
      </c>
      <c r="AY391" s="253" t="s">
        <v>146</v>
      </c>
    </row>
    <row r="392" s="15" customFormat="1">
      <c r="A392" s="15"/>
      <c r="B392" s="254"/>
      <c r="C392" s="255"/>
      <c r="D392" s="234" t="s">
        <v>156</v>
      </c>
      <c r="E392" s="256" t="s">
        <v>1</v>
      </c>
      <c r="F392" s="257" t="s">
        <v>160</v>
      </c>
      <c r="G392" s="255"/>
      <c r="H392" s="258">
        <v>21.490000000000002</v>
      </c>
      <c r="I392" s="259"/>
      <c r="J392" s="255"/>
      <c r="K392" s="255"/>
      <c r="L392" s="260"/>
      <c r="M392" s="261"/>
      <c r="N392" s="262"/>
      <c r="O392" s="262"/>
      <c r="P392" s="262"/>
      <c r="Q392" s="262"/>
      <c r="R392" s="262"/>
      <c r="S392" s="262"/>
      <c r="T392" s="263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64" t="s">
        <v>156</v>
      </c>
      <c r="AU392" s="264" t="s">
        <v>84</v>
      </c>
      <c r="AV392" s="15" t="s">
        <v>152</v>
      </c>
      <c r="AW392" s="15" t="s">
        <v>30</v>
      </c>
      <c r="AX392" s="15" t="s">
        <v>82</v>
      </c>
      <c r="AY392" s="264" t="s">
        <v>146</v>
      </c>
    </row>
    <row r="393" s="2" customFormat="1" ht="21.75" customHeight="1">
      <c r="A393" s="39"/>
      <c r="B393" s="40"/>
      <c r="C393" s="219" t="s">
        <v>297</v>
      </c>
      <c r="D393" s="219" t="s">
        <v>148</v>
      </c>
      <c r="E393" s="220" t="s">
        <v>1594</v>
      </c>
      <c r="F393" s="221" t="s">
        <v>1595</v>
      </c>
      <c r="G393" s="222" t="s">
        <v>151</v>
      </c>
      <c r="H393" s="223">
        <v>19</v>
      </c>
      <c r="I393" s="224"/>
      <c r="J393" s="225">
        <f>ROUND(I393*H393,2)</f>
        <v>0</v>
      </c>
      <c r="K393" s="221" t="s">
        <v>33</v>
      </c>
      <c r="L393" s="45"/>
      <c r="M393" s="226" t="s">
        <v>1</v>
      </c>
      <c r="N393" s="227" t="s">
        <v>39</v>
      </c>
      <c r="O393" s="92"/>
      <c r="P393" s="228">
        <f>O393*H393</f>
        <v>0</v>
      </c>
      <c r="Q393" s="228">
        <v>0</v>
      </c>
      <c r="R393" s="228">
        <f>Q393*H393</f>
        <v>0</v>
      </c>
      <c r="S393" s="228">
        <v>0</v>
      </c>
      <c r="T393" s="229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0" t="s">
        <v>190</v>
      </c>
      <c r="AT393" s="230" t="s">
        <v>148</v>
      </c>
      <c r="AU393" s="230" t="s">
        <v>84</v>
      </c>
      <c r="AY393" s="18" t="s">
        <v>146</v>
      </c>
      <c r="BE393" s="231">
        <f>IF(N393="základní",J393,0)</f>
        <v>0</v>
      </c>
      <c r="BF393" s="231">
        <f>IF(N393="snížená",J393,0)</f>
        <v>0</v>
      </c>
      <c r="BG393" s="231">
        <f>IF(N393="zákl. přenesená",J393,0)</f>
        <v>0</v>
      </c>
      <c r="BH393" s="231">
        <f>IF(N393="sníž. přenesená",J393,0)</f>
        <v>0</v>
      </c>
      <c r="BI393" s="231">
        <f>IF(N393="nulová",J393,0)</f>
        <v>0</v>
      </c>
      <c r="BJ393" s="18" t="s">
        <v>82</v>
      </c>
      <c r="BK393" s="231">
        <f>ROUND(I393*H393,2)</f>
        <v>0</v>
      </c>
      <c r="BL393" s="18" t="s">
        <v>190</v>
      </c>
      <c r="BM393" s="230" t="s">
        <v>418</v>
      </c>
    </row>
    <row r="394" s="14" customFormat="1">
      <c r="A394" s="14"/>
      <c r="B394" s="243"/>
      <c r="C394" s="244"/>
      <c r="D394" s="234" t="s">
        <v>156</v>
      </c>
      <c r="E394" s="245" t="s">
        <v>1</v>
      </c>
      <c r="F394" s="246" t="s">
        <v>1596</v>
      </c>
      <c r="G394" s="244"/>
      <c r="H394" s="247">
        <v>19</v>
      </c>
      <c r="I394" s="248"/>
      <c r="J394" s="244"/>
      <c r="K394" s="244"/>
      <c r="L394" s="249"/>
      <c r="M394" s="250"/>
      <c r="N394" s="251"/>
      <c r="O394" s="251"/>
      <c r="P394" s="251"/>
      <c r="Q394" s="251"/>
      <c r="R394" s="251"/>
      <c r="S394" s="251"/>
      <c r="T394" s="252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3" t="s">
        <v>156</v>
      </c>
      <c r="AU394" s="253" t="s">
        <v>84</v>
      </c>
      <c r="AV394" s="14" t="s">
        <v>84</v>
      </c>
      <c r="AW394" s="14" t="s">
        <v>30</v>
      </c>
      <c r="AX394" s="14" t="s">
        <v>74</v>
      </c>
      <c r="AY394" s="253" t="s">
        <v>146</v>
      </c>
    </row>
    <row r="395" s="15" customFormat="1">
      <c r="A395" s="15"/>
      <c r="B395" s="254"/>
      <c r="C395" s="255"/>
      <c r="D395" s="234" t="s">
        <v>156</v>
      </c>
      <c r="E395" s="256" t="s">
        <v>1</v>
      </c>
      <c r="F395" s="257" t="s">
        <v>160</v>
      </c>
      <c r="G395" s="255"/>
      <c r="H395" s="258">
        <v>19</v>
      </c>
      <c r="I395" s="259"/>
      <c r="J395" s="255"/>
      <c r="K395" s="255"/>
      <c r="L395" s="260"/>
      <c r="M395" s="261"/>
      <c r="N395" s="262"/>
      <c r="O395" s="262"/>
      <c r="P395" s="262"/>
      <c r="Q395" s="262"/>
      <c r="R395" s="262"/>
      <c r="S395" s="262"/>
      <c r="T395" s="263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64" t="s">
        <v>156</v>
      </c>
      <c r="AU395" s="264" t="s">
        <v>84</v>
      </c>
      <c r="AV395" s="15" t="s">
        <v>152</v>
      </c>
      <c r="AW395" s="15" t="s">
        <v>30</v>
      </c>
      <c r="AX395" s="15" t="s">
        <v>82</v>
      </c>
      <c r="AY395" s="264" t="s">
        <v>146</v>
      </c>
    </row>
    <row r="396" s="2" customFormat="1" ht="16.5" customHeight="1">
      <c r="A396" s="39"/>
      <c r="B396" s="40"/>
      <c r="C396" s="219" t="s">
        <v>421</v>
      </c>
      <c r="D396" s="219" t="s">
        <v>148</v>
      </c>
      <c r="E396" s="220" t="s">
        <v>1597</v>
      </c>
      <c r="F396" s="221" t="s">
        <v>1598</v>
      </c>
      <c r="G396" s="222" t="s">
        <v>307</v>
      </c>
      <c r="H396" s="223">
        <v>3</v>
      </c>
      <c r="I396" s="224"/>
      <c r="J396" s="225">
        <f>ROUND(I396*H396,2)</f>
        <v>0</v>
      </c>
      <c r="K396" s="221" t="s">
        <v>33</v>
      </c>
      <c r="L396" s="45"/>
      <c r="M396" s="226" t="s">
        <v>1</v>
      </c>
      <c r="N396" s="227" t="s">
        <v>39</v>
      </c>
      <c r="O396" s="92"/>
      <c r="P396" s="228">
        <f>O396*H396</f>
        <v>0</v>
      </c>
      <c r="Q396" s="228">
        <v>0</v>
      </c>
      <c r="R396" s="228">
        <f>Q396*H396</f>
        <v>0</v>
      </c>
      <c r="S396" s="228">
        <v>0</v>
      </c>
      <c r="T396" s="229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30" t="s">
        <v>190</v>
      </c>
      <c r="AT396" s="230" t="s">
        <v>148</v>
      </c>
      <c r="AU396" s="230" t="s">
        <v>84</v>
      </c>
      <c r="AY396" s="18" t="s">
        <v>146</v>
      </c>
      <c r="BE396" s="231">
        <f>IF(N396="základní",J396,0)</f>
        <v>0</v>
      </c>
      <c r="BF396" s="231">
        <f>IF(N396="snížená",J396,0)</f>
        <v>0</v>
      </c>
      <c r="BG396" s="231">
        <f>IF(N396="zákl. přenesená",J396,0)</f>
        <v>0</v>
      </c>
      <c r="BH396" s="231">
        <f>IF(N396="sníž. přenesená",J396,0)</f>
        <v>0</v>
      </c>
      <c r="BI396" s="231">
        <f>IF(N396="nulová",J396,0)</f>
        <v>0</v>
      </c>
      <c r="BJ396" s="18" t="s">
        <v>82</v>
      </c>
      <c r="BK396" s="231">
        <f>ROUND(I396*H396,2)</f>
        <v>0</v>
      </c>
      <c r="BL396" s="18" t="s">
        <v>190</v>
      </c>
      <c r="BM396" s="230" t="s">
        <v>424</v>
      </c>
    </row>
    <row r="397" s="14" customFormat="1">
      <c r="A397" s="14"/>
      <c r="B397" s="243"/>
      <c r="C397" s="244"/>
      <c r="D397" s="234" t="s">
        <v>156</v>
      </c>
      <c r="E397" s="245" t="s">
        <v>1</v>
      </c>
      <c r="F397" s="246" t="s">
        <v>1599</v>
      </c>
      <c r="G397" s="244"/>
      <c r="H397" s="247">
        <v>1</v>
      </c>
      <c r="I397" s="248"/>
      <c r="J397" s="244"/>
      <c r="K397" s="244"/>
      <c r="L397" s="249"/>
      <c r="M397" s="250"/>
      <c r="N397" s="251"/>
      <c r="O397" s="251"/>
      <c r="P397" s="251"/>
      <c r="Q397" s="251"/>
      <c r="R397" s="251"/>
      <c r="S397" s="251"/>
      <c r="T397" s="252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3" t="s">
        <v>156</v>
      </c>
      <c r="AU397" s="253" t="s">
        <v>84</v>
      </c>
      <c r="AV397" s="14" t="s">
        <v>84</v>
      </c>
      <c r="AW397" s="14" t="s">
        <v>30</v>
      </c>
      <c r="AX397" s="14" t="s">
        <v>74</v>
      </c>
      <c r="AY397" s="253" t="s">
        <v>146</v>
      </c>
    </row>
    <row r="398" s="14" customFormat="1">
      <c r="A398" s="14"/>
      <c r="B398" s="243"/>
      <c r="C398" s="244"/>
      <c r="D398" s="234" t="s">
        <v>156</v>
      </c>
      <c r="E398" s="245" t="s">
        <v>1</v>
      </c>
      <c r="F398" s="246" t="s">
        <v>1600</v>
      </c>
      <c r="G398" s="244"/>
      <c r="H398" s="247">
        <v>2</v>
      </c>
      <c r="I398" s="248"/>
      <c r="J398" s="244"/>
      <c r="K398" s="244"/>
      <c r="L398" s="249"/>
      <c r="M398" s="250"/>
      <c r="N398" s="251"/>
      <c r="O398" s="251"/>
      <c r="P398" s="251"/>
      <c r="Q398" s="251"/>
      <c r="R398" s="251"/>
      <c r="S398" s="251"/>
      <c r="T398" s="252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3" t="s">
        <v>156</v>
      </c>
      <c r="AU398" s="253" t="s">
        <v>84</v>
      </c>
      <c r="AV398" s="14" t="s">
        <v>84</v>
      </c>
      <c r="AW398" s="14" t="s">
        <v>30</v>
      </c>
      <c r="AX398" s="14" t="s">
        <v>74</v>
      </c>
      <c r="AY398" s="253" t="s">
        <v>146</v>
      </c>
    </row>
    <row r="399" s="15" customFormat="1">
      <c r="A399" s="15"/>
      <c r="B399" s="254"/>
      <c r="C399" s="255"/>
      <c r="D399" s="234" t="s">
        <v>156</v>
      </c>
      <c r="E399" s="256" t="s">
        <v>1</v>
      </c>
      <c r="F399" s="257" t="s">
        <v>160</v>
      </c>
      <c r="G399" s="255"/>
      <c r="H399" s="258">
        <v>3</v>
      </c>
      <c r="I399" s="259"/>
      <c r="J399" s="255"/>
      <c r="K399" s="255"/>
      <c r="L399" s="260"/>
      <c r="M399" s="261"/>
      <c r="N399" s="262"/>
      <c r="O399" s="262"/>
      <c r="P399" s="262"/>
      <c r="Q399" s="262"/>
      <c r="R399" s="262"/>
      <c r="S399" s="262"/>
      <c r="T399" s="263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64" t="s">
        <v>156</v>
      </c>
      <c r="AU399" s="264" t="s">
        <v>84</v>
      </c>
      <c r="AV399" s="15" t="s">
        <v>152</v>
      </c>
      <c r="AW399" s="15" t="s">
        <v>30</v>
      </c>
      <c r="AX399" s="15" t="s">
        <v>82</v>
      </c>
      <c r="AY399" s="264" t="s">
        <v>146</v>
      </c>
    </row>
    <row r="400" s="2" customFormat="1" ht="24.15" customHeight="1">
      <c r="A400" s="39"/>
      <c r="B400" s="40"/>
      <c r="C400" s="219" t="s">
        <v>302</v>
      </c>
      <c r="D400" s="219" t="s">
        <v>148</v>
      </c>
      <c r="E400" s="220" t="s">
        <v>1601</v>
      </c>
      <c r="F400" s="221" t="s">
        <v>1602</v>
      </c>
      <c r="G400" s="222" t="s">
        <v>151</v>
      </c>
      <c r="H400" s="223">
        <v>37.600000000000001</v>
      </c>
      <c r="I400" s="224"/>
      <c r="J400" s="225">
        <f>ROUND(I400*H400,2)</f>
        <v>0</v>
      </c>
      <c r="K400" s="221" t="s">
        <v>33</v>
      </c>
      <c r="L400" s="45"/>
      <c r="M400" s="226" t="s">
        <v>1</v>
      </c>
      <c r="N400" s="227" t="s">
        <v>39</v>
      </c>
      <c r="O400" s="92"/>
      <c r="P400" s="228">
        <f>O400*H400</f>
        <v>0</v>
      </c>
      <c r="Q400" s="228">
        <v>0</v>
      </c>
      <c r="R400" s="228">
        <f>Q400*H400</f>
        <v>0</v>
      </c>
      <c r="S400" s="228">
        <v>0</v>
      </c>
      <c r="T400" s="229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30" t="s">
        <v>190</v>
      </c>
      <c r="AT400" s="230" t="s">
        <v>148</v>
      </c>
      <c r="AU400" s="230" t="s">
        <v>84</v>
      </c>
      <c r="AY400" s="18" t="s">
        <v>146</v>
      </c>
      <c r="BE400" s="231">
        <f>IF(N400="základní",J400,0)</f>
        <v>0</v>
      </c>
      <c r="BF400" s="231">
        <f>IF(N400="snížená",J400,0)</f>
        <v>0</v>
      </c>
      <c r="BG400" s="231">
        <f>IF(N400="zákl. přenesená",J400,0)</f>
        <v>0</v>
      </c>
      <c r="BH400" s="231">
        <f>IF(N400="sníž. přenesená",J400,0)</f>
        <v>0</v>
      </c>
      <c r="BI400" s="231">
        <f>IF(N400="nulová",J400,0)</f>
        <v>0</v>
      </c>
      <c r="BJ400" s="18" t="s">
        <v>82</v>
      </c>
      <c r="BK400" s="231">
        <f>ROUND(I400*H400,2)</f>
        <v>0</v>
      </c>
      <c r="BL400" s="18" t="s">
        <v>190</v>
      </c>
      <c r="BM400" s="230" t="s">
        <v>431</v>
      </c>
    </row>
    <row r="401" s="13" customFormat="1">
      <c r="A401" s="13"/>
      <c r="B401" s="232"/>
      <c r="C401" s="233"/>
      <c r="D401" s="234" t="s">
        <v>156</v>
      </c>
      <c r="E401" s="235" t="s">
        <v>1</v>
      </c>
      <c r="F401" s="236" t="s">
        <v>1603</v>
      </c>
      <c r="G401" s="233"/>
      <c r="H401" s="235" t="s">
        <v>1</v>
      </c>
      <c r="I401" s="237"/>
      <c r="J401" s="233"/>
      <c r="K401" s="233"/>
      <c r="L401" s="238"/>
      <c r="M401" s="239"/>
      <c r="N401" s="240"/>
      <c r="O401" s="240"/>
      <c r="P401" s="240"/>
      <c r="Q401" s="240"/>
      <c r="R401" s="240"/>
      <c r="S401" s="240"/>
      <c r="T401" s="241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2" t="s">
        <v>156</v>
      </c>
      <c r="AU401" s="242" t="s">
        <v>84</v>
      </c>
      <c r="AV401" s="13" t="s">
        <v>82</v>
      </c>
      <c r="AW401" s="13" t="s">
        <v>30</v>
      </c>
      <c r="AX401" s="13" t="s">
        <v>74</v>
      </c>
      <c r="AY401" s="242" t="s">
        <v>146</v>
      </c>
    </row>
    <row r="402" s="14" customFormat="1">
      <c r="A402" s="14"/>
      <c r="B402" s="243"/>
      <c r="C402" s="244"/>
      <c r="D402" s="234" t="s">
        <v>156</v>
      </c>
      <c r="E402" s="245" t="s">
        <v>1</v>
      </c>
      <c r="F402" s="246" t="s">
        <v>1604</v>
      </c>
      <c r="G402" s="244"/>
      <c r="H402" s="247">
        <v>37.600000000000001</v>
      </c>
      <c r="I402" s="248"/>
      <c r="J402" s="244"/>
      <c r="K402" s="244"/>
      <c r="L402" s="249"/>
      <c r="M402" s="250"/>
      <c r="N402" s="251"/>
      <c r="O402" s="251"/>
      <c r="P402" s="251"/>
      <c r="Q402" s="251"/>
      <c r="R402" s="251"/>
      <c r="S402" s="251"/>
      <c r="T402" s="252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3" t="s">
        <v>156</v>
      </c>
      <c r="AU402" s="253" t="s">
        <v>84</v>
      </c>
      <c r="AV402" s="14" t="s">
        <v>84</v>
      </c>
      <c r="AW402" s="14" t="s">
        <v>30</v>
      </c>
      <c r="AX402" s="14" t="s">
        <v>74</v>
      </c>
      <c r="AY402" s="253" t="s">
        <v>146</v>
      </c>
    </row>
    <row r="403" s="15" customFormat="1">
      <c r="A403" s="15"/>
      <c r="B403" s="254"/>
      <c r="C403" s="255"/>
      <c r="D403" s="234" t="s">
        <v>156</v>
      </c>
      <c r="E403" s="256" t="s">
        <v>1</v>
      </c>
      <c r="F403" s="257" t="s">
        <v>160</v>
      </c>
      <c r="G403" s="255"/>
      <c r="H403" s="258">
        <v>37.600000000000001</v>
      </c>
      <c r="I403" s="259"/>
      <c r="J403" s="255"/>
      <c r="K403" s="255"/>
      <c r="L403" s="260"/>
      <c r="M403" s="261"/>
      <c r="N403" s="262"/>
      <c r="O403" s="262"/>
      <c r="P403" s="262"/>
      <c r="Q403" s="262"/>
      <c r="R403" s="262"/>
      <c r="S403" s="262"/>
      <c r="T403" s="263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64" t="s">
        <v>156</v>
      </c>
      <c r="AU403" s="264" t="s">
        <v>84</v>
      </c>
      <c r="AV403" s="15" t="s">
        <v>152</v>
      </c>
      <c r="AW403" s="15" t="s">
        <v>30</v>
      </c>
      <c r="AX403" s="15" t="s">
        <v>82</v>
      </c>
      <c r="AY403" s="264" t="s">
        <v>146</v>
      </c>
    </row>
    <row r="404" s="2" customFormat="1" ht="21.75" customHeight="1">
      <c r="A404" s="39"/>
      <c r="B404" s="40"/>
      <c r="C404" s="219" t="s">
        <v>435</v>
      </c>
      <c r="D404" s="219" t="s">
        <v>148</v>
      </c>
      <c r="E404" s="220" t="s">
        <v>1605</v>
      </c>
      <c r="F404" s="221" t="s">
        <v>1606</v>
      </c>
      <c r="G404" s="222" t="s">
        <v>151</v>
      </c>
      <c r="H404" s="223">
        <v>19</v>
      </c>
      <c r="I404" s="224"/>
      <c r="J404" s="225">
        <f>ROUND(I404*H404,2)</f>
        <v>0</v>
      </c>
      <c r="K404" s="221" t="s">
        <v>33</v>
      </c>
      <c r="L404" s="45"/>
      <c r="M404" s="226" t="s">
        <v>1</v>
      </c>
      <c r="N404" s="227" t="s">
        <v>39</v>
      </c>
      <c r="O404" s="92"/>
      <c r="P404" s="228">
        <f>O404*H404</f>
        <v>0</v>
      </c>
      <c r="Q404" s="228">
        <v>0</v>
      </c>
      <c r="R404" s="228">
        <f>Q404*H404</f>
        <v>0</v>
      </c>
      <c r="S404" s="228">
        <v>0</v>
      </c>
      <c r="T404" s="229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30" t="s">
        <v>190</v>
      </c>
      <c r="AT404" s="230" t="s">
        <v>148</v>
      </c>
      <c r="AU404" s="230" t="s">
        <v>84</v>
      </c>
      <c r="AY404" s="18" t="s">
        <v>146</v>
      </c>
      <c r="BE404" s="231">
        <f>IF(N404="základní",J404,0)</f>
        <v>0</v>
      </c>
      <c r="BF404" s="231">
        <f>IF(N404="snížená",J404,0)</f>
        <v>0</v>
      </c>
      <c r="BG404" s="231">
        <f>IF(N404="zákl. přenesená",J404,0)</f>
        <v>0</v>
      </c>
      <c r="BH404" s="231">
        <f>IF(N404="sníž. přenesená",J404,0)</f>
        <v>0</v>
      </c>
      <c r="BI404" s="231">
        <f>IF(N404="nulová",J404,0)</f>
        <v>0</v>
      </c>
      <c r="BJ404" s="18" t="s">
        <v>82</v>
      </c>
      <c r="BK404" s="231">
        <f>ROUND(I404*H404,2)</f>
        <v>0</v>
      </c>
      <c r="BL404" s="18" t="s">
        <v>190</v>
      </c>
      <c r="BM404" s="230" t="s">
        <v>443</v>
      </c>
    </row>
    <row r="405" s="14" customFormat="1">
      <c r="A405" s="14"/>
      <c r="B405" s="243"/>
      <c r="C405" s="244"/>
      <c r="D405" s="234" t="s">
        <v>156</v>
      </c>
      <c r="E405" s="245" t="s">
        <v>1</v>
      </c>
      <c r="F405" s="246" t="s">
        <v>1607</v>
      </c>
      <c r="G405" s="244"/>
      <c r="H405" s="247">
        <v>19</v>
      </c>
      <c r="I405" s="248"/>
      <c r="J405" s="244"/>
      <c r="K405" s="244"/>
      <c r="L405" s="249"/>
      <c r="M405" s="250"/>
      <c r="N405" s="251"/>
      <c r="O405" s="251"/>
      <c r="P405" s="251"/>
      <c r="Q405" s="251"/>
      <c r="R405" s="251"/>
      <c r="S405" s="251"/>
      <c r="T405" s="252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3" t="s">
        <v>156</v>
      </c>
      <c r="AU405" s="253" t="s">
        <v>84</v>
      </c>
      <c r="AV405" s="14" t="s">
        <v>84</v>
      </c>
      <c r="AW405" s="14" t="s">
        <v>30</v>
      </c>
      <c r="AX405" s="14" t="s">
        <v>74</v>
      </c>
      <c r="AY405" s="253" t="s">
        <v>146</v>
      </c>
    </row>
    <row r="406" s="15" customFormat="1">
      <c r="A406" s="15"/>
      <c r="B406" s="254"/>
      <c r="C406" s="255"/>
      <c r="D406" s="234" t="s">
        <v>156</v>
      </c>
      <c r="E406" s="256" t="s">
        <v>1</v>
      </c>
      <c r="F406" s="257" t="s">
        <v>160</v>
      </c>
      <c r="G406" s="255"/>
      <c r="H406" s="258">
        <v>19</v>
      </c>
      <c r="I406" s="259"/>
      <c r="J406" s="255"/>
      <c r="K406" s="255"/>
      <c r="L406" s="260"/>
      <c r="M406" s="261"/>
      <c r="N406" s="262"/>
      <c r="O406" s="262"/>
      <c r="P406" s="262"/>
      <c r="Q406" s="262"/>
      <c r="R406" s="262"/>
      <c r="S406" s="262"/>
      <c r="T406" s="263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64" t="s">
        <v>156</v>
      </c>
      <c r="AU406" s="264" t="s">
        <v>84</v>
      </c>
      <c r="AV406" s="15" t="s">
        <v>152</v>
      </c>
      <c r="AW406" s="15" t="s">
        <v>30</v>
      </c>
      <c r="AX406" s="15" t="s">
        <v>82</v>
      </c>
      <c r="AY406" s="264" t="s">
        <v>146</v>
      </c>
    </row>
    <row r="407" s="2" customFormat="1" ht="16.5" customHeight="1">
      <c r="A407" s="39"/>
      <c r="B407" s="40"/>
      <c r="C407" s="219" t="s">
        <v>308</v>
      </c>
      <c r="D407" s="219" t="s">
        <v>148</v>
      </c>
      <c r="E407" s="220" t="s">
        <v>1608</v>
      </c>
      <c r="F407" s="221" t="s">
        <v>1609</v>
      </c>
      <c r="G407" s="222" t="s">
        <v>151</v>
      </c>
      <c r="H407" s="223">
        <v>15.34</v>
      </c>
      <c r="I407" s="224"/>
      <c r="J407" s="225">
        <f>ROUND(I407*H407,2)</f>
        <v>0</v>
      </c>
      <c r="K407" s="221" t="s">
        <v>33</v>
      </c>
      <c r="L407" s="45"/>
      <c r="M407" s="226" t="s">
        <v>1</v>
      </c>
      <c r="N407" s="227" t="s">
        <v>39</v>
      </c>
      <c r="O407" s="92"/>
      <c r="P407" s="228">
        <f>O407*H407</f>
        <v>0</v>
      </c>
      <c r="Q407" s="228">
        <v>0</v>
      </c>
      <c r="R407" s="228">
        <f>Q407*H407</f>
        <v>0</v>
      </c>
      <c r="S407" s="228">
        <v>0</v>
      </c>
      <c r="T407" s="229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30" t="s">
        <v>190</v>
      </c>
      <c r="AT407" s="230" t="s">
        <v>148</v>
      </c>
      <c r="AU407" s="230" t="s">
        <v>84</v>
      </c>
      <c r="AY407" s="18" t="s">
        <v>146</v>
      </c>
      <c r="BE407" s="231">
        <f>IF(N407="základní",J407,0)</f>
        <v>0</v>
      </c>
      <c r="BF407" s="231">
        <f>IF(N407="snížená",J407,0)</f>
        <v>0</v>
      </c>
      <c r="BG407" s="231">
        <f>IF(N407="zákl. přenesená",J407,0)</f>
        <v>0</v>
      </c>
      <c r="BH407" s="231">
        <f>IF(N407="sníž. přenesená",J407,0)</f>
        <v>0</v>
      </c>
      <c r="BI407" s="231">
        <f>IF(N407="nulová",J407,0)</f>
        <v>0</v>
      </c>
      <c r="BJ407" s="18" t="s">
        <v>82</v>
      </c>
      <c r="BK407" s="231">
        <f>ROUND(I407*H407,2)</f>
        <v>0</v>
      </c>
      <c r="BL407" s="18" t="s">
        <v>190</v>
      </c>
      <c r="BM407" s="230" t="s">
        <v>448</v>
      </c>
    </row>
    <row r="408" s="13" customFormat="1">
      <c r="A408" s="13"/>
      <c r="B408" s="232"/>
      <c r="C408" s="233"/>
      <c r="D408" s="234" t="s">
        <v>156</v>
      </c>
      <c r="E408" s="235" t="s">
        <v>1</v>
      </c>
      <c r="F408" s="236" t="s">
        <v>1587</v>
      </c>
      <c r="G408" s="233"/>
      <c r="H408" s="235" t="s">
        <v>1</v>
      </c>
      <c r="I408" s="237"/>
      <c r="J408" s="233"/>
      <c r="K408" s="233"/>
      <c r="L408" s="238"/>
      <c r="M408" s="239"/>
      <c r="N408" s="240"/>
      <c r="O408" s="240"/>
      <c r="P408" s="240"/>
      <c r="Q408" s="240"/>
      <c r="R408" s="240"/>
      <c r="S408" s="240"/>
      <c r="T408" s="241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2" t="s">
        <v>156</v>
      </c>
      <c r="AU408" s="242" t="s">
        <v>84</v>
      </c>
      <c r="AV408" s="13" t="s">
        <v>82</v>
      </c>
      <c r="AW408" s="13" t="s">
        <v>30</v>
      </c>
      <c r="AX408" s="13" t="s">
        <v>74</v>
      </c>
      <c r="AY408" s="242" t="s">
        <v>146</v>
      </c>
    </row>
    <row r="409" s="13" customFormat="1">
      <c r="A409" s="13"/>
      <c r="B409" s="232"/>
      <c r="C409" s="233"/>
      <c r="D409" s="234" t="s">
        <v>156</v>
      </c>
      <c r="E409" s="235" t="s">
        <v>1</v>
      </c>
      <c r="F409" s="236" t="s">
        <v>1588</v>
      </c>
      <c r="G409" s="233"/>
      <c r="H409" s="235" t="s">
        <v>1</v>
      </c>
      <c r="I409" s="237"/>
      <c r="J409" s="233"/>
      <c r="K409" s="233"/>
      <c r="L409" s="238"/>
      <c r="M409" s="239"/>
      <c r="N409" s="240"/>
      <c r="O409" s="240"/>
      <c r="P409" s="240"/>
      <c r="Q409" s="240"/>
      <c r="R409" s="240"/>
      <c r="S409" s="240"/>
      <c r="T409" s="241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2" t="s">
        <v>156</v>
      </c>
      <c r="AU409" s="242" t="s">
        <v>84</v>
      </c>
      <c r="AV409" s="13" t="s">
        <v>82</v>
      </c>
      <c r="AW409" s="13" t="s">
        <v>30</v>
      </c>
      <c r="AX409" s="13" t="s">
        <v>74</v>
      </c>
      <c r="AY409" s="242" t="s">
        <v>146</v>
      </c>
    </row>
    <row r="410" s="14" customFormat="1">
      <c r="A410" s="14"/>
      <c r="B410" s="243"/>
      <c r="C410" s="244"/>
      <c r="D410" s="234" t="s">
        <v>156</v>
      </c>
      <c r="E410" s="245" t="s">
        <v>1</v>
      </c>
      <c r="F410" s="246" t="s">
        <v>1589</v>
      </c>
      <c r="G410" s="244"/>
      <c r="H410" s="247">
        <v>15.34</v>
      </c>
      <c r="I410" s="248"/>
      <c r="J410" s="244"/>
      <c r="K410" s="244"/>
      <c r="L410" s="249"/>
      <c r="M410" s="250"/>
      <c r="N410" s="251"/>
      <c r="O410" s="251"/>
      <c r="P410" s="251"/>
      <c r="Q410" s="251"/>
      <c r="R410" s="251"/>
      <c r="S410" s="251"/>
      <c r="T410" s="252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3" t="s">
        <v>156</v>
      </c>
      <c r="AU410" s="253" t="s">
        <v>84</v>
      </c>
      <c r="AV410" s="14" t="s">
        <v>84</v>
      </c>
      <c r="AW410" s="14" t="s">
        <v>30</v>
      </c>
      <c r="AX410" s="14" t="s">
        <v>74</v>
      </c>
      <c r="AY410" s="253" t="s">
        <v>146</v>
      </c>
    </row>
    <row r="411" s="15" customFormat="1">
      <c r="A411" s="15"/>
      <c r="B411" s="254"/>
      <c r="C411" s="255"/>
      <c r="D411" s="234" t="s">
        <v>156</v>
      </c>
      <c r="E411" s="256" t="s">
        <v>1</v>
      </c>
      <c r="F411" s="257" t="s">
        <v>160</v>
      </c>
      <c r="G411" s="255"/>
      <c r="H411" s="258">
        <v>15.34</v>
      </c>
      <c r="I411" s="259"/>
      <c r="J411" s="255"/>
      <c r="K411" s="255"/>
      <c r="L411" s="260"/>
      <c r="M411" s="261"/>
      <c r="N411" s="262"/>
      <c r="O411" s="262"/>
      <c r="P411" s="262"/>
      <c r="Q411" s="262"/>
      <c r="R411" s="262"/>
      <c r="S411" s="262"/>
      <c r="T411" s="263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64" t="s">
        <v>156</v>
      </c>
      <c r="AU411" s="264" t="s">
        <v>84</v>
      </c>
      <c r="AV411" s="15" t="s">
        <v>152</v>
      </c>
      <c r="AW411" s="15" t="s">
        <v>30</v>
      </c>
      <c r="AX411" s="15" t="s">
        <v>82</v>
      </c>
      <c r="AY411" s="264" t="s">
        <v>146</v>
      </c>
    </row>
    <row r="412" s="2" customFormat="1" ht="16.5" customHeight="1">
      <c r="A412" s="39"/>
      <c r="B412" s="40"/>
      <c r="C412" s="219" t="s">
        <v>444</v>
      </c>
      <c r="D412" s="219" t="s">
        <v>148</v>
      </c>
      <c r="E412" s="220" t="s">
        <v>1610</v>
      </c>
      <c r="F412" s="221" t="s">
        <v>1611</v>
      </c>
      <c r="G412" s="222" t="s">
        <v>218</v>
      </c>
      <c r="H412" s="223">
        <v>3.383</v>
      </c>
      <c r="I412" s="224"/>
      <c r="J412" s="225">
        <f>ROUND(I412*H412,2)</f>
        <v>0</v>
      </c>
      <c r="K412" s="221" t="s">
        <v>33</v>
      </c>
      <c r="L412" s="45"/>
      <c r="M412" s="226" t="s">
        <v>1</v>
      </c>
      <c r="N412" s="227" t="s">
        <v>39</v>
      </c>
      <c r="O412" s="92"/>
      <c r="P412" s="228">
        <f>O412*H412</f>
        <v>0</v>
      </c>
      <c r="Q412" s="228">
        <v>0</v>
      </c>
      <c r="R412" s="228">
        <f>Q412*H412</f>
        <v>0</v>
      </c>
      <c r="S412" s="228">
        <v>0</v>
      </c>
      <c r="T412" s="229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30" t="s">
        <v>190</v>
      </c>
      <c r="AT412" s="230" t="s">
        <v>148</v>
      </c>
      <c r="AU412" s="230" t="s">
        <v>84</v>
      </c>
      <c r="AY412" s="18" t="s">
        <v>146</v>
      </c>
      <c r="BE412" s="231">
        <f>IF(N412="základní",J412,0)</f>
        <v>0</v>
      </c>
      <c r="BF412" s="231">
        <f>IF(N412="snížená",J412,0)</f>
        <v>0</v>
      </c>
      <c r="BG412" s="231">
        <f>IF(N412="zákl. přenesená",J412,0)</f>
        <v>0</v>
      </c>
      <c r="BH412" s="231">
        <f>IF(N412="sníž. přenesená",J412,0)</f>
        <v>0</v>
      </c>
      <c r="BI412" s="231">
        <f>IF(N412="nulová",J412,0)</f>
        <v>0</v>
      </c>
      <c r="BJ412" s="18" t="s">
        <v>82</v>
      </c>
      <c r="BK412" s="231">
        <f>ROUND(I412*H412,2)</f>
        <v>0</v>
      </c>
      <c r="BL412" s="18" t="s">
        <v>190</v>
      </c>
      <c r="BM412" s="230" t="s">
        <v>451</v>
      </c>
    </row>
    <row r="413" s="13" customFormat="1">
      <c r="A413" s="13"/>
      <c r="B413" s="232"/>
      <c r="C413" s="233"/>
      <c r="D413" s="234" t="s">
        <v>156</v>
      </c>
      <c r="E413" s="235" t="s">
        <v>1</v>
      </c>
      <c r="F413" s="236" t="s">
        <v>1590</v>
      </c>
      <c r="G413" s="233"/>
      <c r="H413" s="235" t="s">
        <v>1</v>
      </c>
      <c r="I413" s="237"/>
      <c r="J413" s="233"/>
      <c r="K413" s="233"/>
      <c r="L413" s="238"/>
      <c r="M413" s="239"/>
      <c r="N413" s="240"/>
      <c r="O413" s="240"/>
      <c r="P413" s="240"/>
      <c r="Q413" s="240"/>
      <c r="R413" s="240"/>
      <c r="S413" s="240"/>
      <c r="T413" s="241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2" t="s">
        <v>156</v>
      </c>
      <c r="AU413" s="242" t="s">
        <v>84</v>
      </c>
      <c r="AV413" s="13" t="s">
        <v>82</v>
      </c>
      <c r="AW413" s="13" t="s">
        <v>30</v>
      </c>
      <c r="AX413" s="13" t="s">
        <v>74</v>
      </c>
      <c r="AY413" s="242" t="s">
        <v>146</v>
      </c>
    </row>
    <row r="414" s="14" customFormat="1">
      <c r="A414" s="14"/>
      <c r="B414" s="243"/>
      <c r="C414" s="244"/>
      <c r="D414" s="234" t="s">
        <v>156</v>
      </c>
      <c r="E414" s="245" t="s">
        <v>1</v>
      </c>
      <c r="F414" s="246" t="s">
        <v>1612</v>
      </c>
      <c r="G414" s="244"/>
      <c r="H414" s="247">
        <v>0.74299999999999999</v>
      </c>
      <c r="I414" s="248"/>
      <c r="J414" s="244"/>
      <c r="K414" s="244"/>
      <c r="L414" s="249"/>
      <c r="M414" s="250"/>
      <c r="N414" s="251"/>
      <c r="O414" s="251"/>
      <c r="P414" s="251"/>
      <c r="Q414" s="251"/>
      <c r="R414" s="251"/>
      <c r="S414" s="251"/>
      <c r="T414" s="252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3" t="s">
        <v>156</v>
      </c>
      <c r="AU414" s="253" t="s">
        <v>84</v>
      </c>
      <c r="AV414" s="14" t="s">
        <v>84</v>
      </c>
      <c r="AW414" s="14" t="s">
        <v>30</v>
      </c>
      <c r="AX414" s="14" t="s">
        <v>74</v>
      </c>
      <c r="AY414" s="253" t="s">
        <v>146</v>
      </c>
    </row>
    <row r="415" s="14" customFormat="1">
      <c r="A415" s="14"/>
      <c r="B415" s="243"/>
      <c r="C415" s="244"/>
      <c r="D415" s="234" t="s">
        <v>156</v>
      </c>
      <c r="E415" s="245" t="s">
        <v>1</v>
      </c>
      <c r="F415" s="246" t="s">
        <v>1613</v>
      </c>
      <c r="G415" s="244"/>
      <c r="H415" s="247">
        <v>1.4850000000000001</v>
      </c>
      <c r="I415" s="248"/>
      <c r="J415" s="244"/>
      <c r="K415" s="244"/>
      <c r="L415" s="249"/>
      <c r="M415" s="250"/>
      <c r="N415" s="251"/>
      <c r="O415" s="251"/>
      <c r="P415" s="251"/>
      <c r="Q415" s="251"/>
      <c r="R415" s="251"/>
      <c r="S415" s="251"/>
      <c r="T415" s="252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3" t="s">
        <v>156</v>
      </c>
      <c r="AU415" s="253" t="s">
        <v>84</v>
      </c>
      <c r="AV415" s="14" t="s">
        <v>84</v>
      </c>
      <c r="AW415" s="14" t="s">
        <v>30</v>
      </c>
      <c r="AX415" s="14" t="s">
        <v>74</v>
      </c>
      <c r="AY415" s="253" t="s">
        <v>146</v>
      </c>
    </row>
    <row r="416" s="16" customFormat="1">
      <c r="A416" s="16"/>
      <c r="B416" s="280"/>
      <c r="C416" s="281"/>
      <c r="D416" s="234" t="s">
        <v>156</v>
      </c>
      <c r="E416" s="282" t="s">
        <v>1</v>
      </c>
      <c r="F416" s="283" t="s">
        <v>706</v>
      </c>
      <c r="G416" s="281"/>
      <c r="H416" s="284">
        <v>2.2280000000000002</v>
      </c>
      <c r="I416" s="285"/>
      <c r="J416" s="281"/>
      <c r="K416" s="281"/>
      <c r="L416" s="286"/>
      <c r="M416" s="287"/>
      <c r="N416" s="288"/>
      <c r="O416" s="288"/>
      <c r="P416" s="288"/>
      <c r="Q416" s="288"/>
      <c r="R416" s="288"/>
      <c r="S416" s="288"/>
      <c r="T416" s="289"/>
      <c r="U416" s="16"/>
      <c r="V416" s="16"/>
      <c r="W416" s="16"/>
      <c r="X416" s="16"/>
      <c r="Y416" s="16"/>
      <c r="Z416" s="16"/>
      <c r="AA416" s="16"/>
      <c r="AB416" s="16"/>
      <c r="AC416" s="16"/>
      <c r="AD416" s="16"/>
      <c r="AE416" s="16"/>
      <c r="AT416" s="290" t="s">
        <v>156</v>
      </c>
      <c r="AU416" s="290" t="s">
        <v>84</v>
      </c>
      <c r="AV416" s="16" t="s">
        <v>161</v>
      </c>
      <c r="AW416" s="16" t="s">
        <v>30</v>
      </c>
      <c r="AX416" s="16" t="s">
        <v>74</v>
      </c>
      <c r="AY416" s="290" t="s">
        <v>146</v>
      </c>
    </row>
    <row r="417" s="14" customFormat="1">
      <c r="A417" s="14"/>
      <c r="B417" s="243"/>
      <c r="C417" s="244"/>
      <c r="D417" s="234" t="s">
        <v>156</v>
      </c>
      <c r="E417" s="245" t="s">
        <v>1</v>
      </c>
      <c r="F417" s="246" t="s">
        <v>1614</v>
      </c>
      <c r="G417" s="244"/>
      <c r="H417" s="247">
        <v>1.155</v>
      </c>
      <c r="I417" s="248"/>
      <c r="J417" s="244"/>
      <c r="K417" s="244"/>
      <c r="L417" s="249"/>
      <c r="M417" s="250"/>
      <c r="N417" s="251"/>
      <c r="O417" s="251"/>
      <c r="P417" s="251"/>
      <c r="Q417" s="251"/>
      <c r="R417" s="251"/>
      <c r="S417" s="251"/>
      <c r="T417" s="252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3" t="s">
        <v>156</v>
      </c>
      <c r="AU417" s="253" t="s">
        <v>84</v>
      </c>
      <c r="AV417" s="14" t="s">
        <v>84</v>
      </c>
      <c r="AW417" s="14" t="s">
        <v>30</v>
      </c>
      <c r="AX417" s="14" t="s">
        <v>74</v>
      </c>
      <c r="AY417" s="253" t="s">
        <v>146</v>
      </c>
    </row>
    <row r="418" s="15" customFormat="1">
      <c r="A418" s="15"/>
      <c r="B418" s="254"/>
      <c r="C418" s="255"/>
      <c r="D418" s="234" t="s">
        <v>156</v>
      </c>
      <c r="E418" s="256" t="s">
        <v>1</v>
      </c>
      <c r="F418" s="257" t="s">
        <v>160</v>
      </c>
      <c r="G418" s="255"/>
      <c r="H418" s="258">
        <v>3.383</v>
      </c>
      <c r="I418" s="259"/>
      <c r="J418" s="255"/>
      <c r="K418" s="255"/>
      <c r="L418" s="260"/>
      <c r="M418" s="261"/>
      <c r="N418" s="262"/>
      <c r="O418" s="262"/>
      <c r="P418" s="262"/>
      <c r="Q418" s="262"/>
      <c r="R418" s="262"/>
      <c r="S418" s="262"/>
      <c r="T418" s="263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64" t="s">
        <v>156</v>
      </c>
      <c r="AU418" s="264" t="s">
        <v>84</v>
      </c>
      <c r="AV418" s="15" t="s">
        <v>152</v>
      </c>
      <c r="AW418" s="15" t="s">
        <v>30</v>
      </c>
      <c r="AX418" s="15" t="s">
        <v>82</v>
      </c>
      <c r="AY418" s="264" t="s">
        <v>146</v>
      </c>
    </row>
    <row r="419" s="2" customFormat="1" ht="33" customHeight="1">
      <c r="A419" s="39"/>
      <c r="B419" s="40"/>
      <c r="C419" s="219" t="s">
        <v>312</v>
      </c>
      <c r="D419" s="219" t="s">
        <v>148</v>
      </c>
      <c r="E419" s="220" t="s">
        <v>1615</v>
      </c>
      <c r="F419" s="221" t="s">
        <v>1616</v>
      </c>
      <c r="G419" s="222" t="s">
        <v>307</v>
      </c>
      <c r="H419" s="223">
        <v>6</v>
      </c>
      <c r="I419" s="224"/>
      <c r="J419" s="225">
        <f>ROUND(I419*H419,2)</f>
        <v>0</v>
      </c>
      <c r="K419" s="221" t="s">
        <v>1</v>
      </c>
      <c r="L419" s="45"/>
      <c r="M419" s="226" t="s">
        <v>1</v>
      </c>
      <c r="N419" s="227" t="s">
        <v>39</v>
      </c>
      <c r="O419" s="92"/>
      <c r="P419" s="228">
        <f>O419*H419</f>
        <v>0</v>
      </c>
      <c r="Q419" s="228">
        <v>0</v>
      </c>
      <c r="R419" s="228">
        <f>Q419*H419</f>
        <v>0</v>
      </c>
      <c r="S419" s="228">
        <v>0</v>
      </c>
      <c r="T419" s="229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30" t="s">
        <v>190</v>
      </c>
      <c r="AT419" s="230" t="s">
        <v>148</v>
      </c>
      <c r="AU419" s="230" t="s">
        <v>84</v>
      </c>
      <c r="AY419" s="18" t="s">
        <v>146</v>
      </c>
      <c r="BE419" s="231">
        <f>IF(N419="základní",J419,0)</f>
        <v>0</v>
      </c>
      <c r="BF419" s="231">
        <f>IF(N419="snížená",J419,0)</f>
        <v>0</v>
      </c>
      <c r="BG419" s="231">
        <f>IF(N419="zákl. přenesená",J419,0)</f>
        <v>0</v>
      </c>
      <c r="BH419" s="231">
        <f>IF(N419="sníž. přenesená",J419,0)</f>
        <v>0</v>
      </c>
      <c r="BI419" s="231">
        <f>IF(N419="nulová",J419,0)</f>
        <v>0</v>
      </c>
      <c r="BJ419" s="18" t="s">
        <v>82</v>
      </c>
      <c r="BK419" s="231">
        <f>ROUND(I419*H419,2)</f>
        <v>0</v>
      </c>
      <c r="BL419" s="18" t="s">
        <v>190</v>
      </c>
      <c r="BM419" s="230" t="s">
        <v>455</v>
      </c>
    </row>
    <row r="420" s="14" customFormat="1">
      <c r="A420" s="14"/>
      <c r="B420" s="243"/>
      <c r="C420" s="244"/>
      <c r="D420" s="234" t="s">
        <v>156</v>
      </c>
      <c r="E420" s="245" t="s">
        <v>1</v>
      </c>
      <c r="F420" s="246" t="s">
        <v>1617</v>
      </c>
      <c r="G420" s="244"/>
      <c r="H420" s="247">
        <v>6</v>
      </c>
      <c r="I420" s="248"/>
      <c r="J420" s="244"/>
      <c r="K420" s="244"/>
      <c r="L420" s="249"/>
      <c r="M420" s="250"/>
      <c r="N420" s="251"/>
      <c r="O420" s="251"/>
      <c r="P420" s="251"/>
      <c r="Q420" s="251"/>
      <c r="R420" s="251"/>
      <c r="S420" s="251"/>
      <c r="T420" s="252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3" t="s">
        <v>156</v>
      </c>
      <c r="AU420" s="253" t="s">
        <v>84</v>
      </c>
      <c r="AV420" s="14" t="s">
        <v>84</v>
      </c>
      <c r="AW420" s="14" t="s">
        <v>30</v>
      </c>
      <c r="AX420" s="14" t="s">
        <v>74</v>
      </c>
      <c r="AY420" s="253" t="s">
        <v>146</v>
      </c>
    </row>
    <row r="421" s="15" customFormat="1">
      <c r="A421" s="15"/>
      <c r="B421" s="254"/>
      <c r="C421" s="255"/>
      <c r="D421" s="234" t="s">
        <v>156</v>
      </c>
      <c r="E421" s="256" t="s">
        <v>1</v>
      </c>
      <c r="F421" s="257" t="s">
        <v>160</v>
      </c>
      <c r="G421" s="255"/>
      <c r="H421" s="258">
        <v>6</v>
      </c>
      <c r="I421" s="259"/>
      <c r="J421" s="255"/>
      <c r="K421" s="255"/>
      <c r="L421" s="260"/>
      <c r="M421" s="261"/>
      <c r="N421" s="262"/>
      <c r="O421" s="262"/>
      <c r="P421" s="262"/>
      <c r="Q421" s="262"/>
      <c r="R421" s="262"/>
      <c r="S421" s="262"/>
      <c r="T421" s="263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T421" s="264" t="s">
        <v>156</v>
      </c>
      <c r="AU421" s="264" t="s">
        <v>84</v>
      </c>
      <c r="AV421" s="15" t="s">
        <v>152</v>
      </c>
      <c r="AW421" s="15" t="s">
        <v>30</v>
      </c>
      <c r="AX421" s="15" t="s">
        <v>82</v>
      </c>
      <c r="AY421" s="264" t="s">
        <v>146</v>
      </c>
    </row>
    <row r="422" s="2" customFormat="1" ht="16.5" customHeight="1">
      <c r="A422" s="39"/>
      <c r="B422" s="40"/>
      <c r="C422" s="219" t="s">
        <v>452</v>
      </c>
      <c r="D422" s="219" t="s">
        <v>148</v>
      </c>
      <c r="E422" s="220" t="s">
        <v>1618</v>
      </c>
      <c r="F422" s="221" t="s">
        <v>1619</v>
      </c>
      <c r="G422" s="222" t="s">
        <v>151</v>
      </c>
      <c r="H422" s="223">
        <v>19</v>
      </c>
      <c r="I422" s="224"/>
      <c r="J422" s="225">
        <f>ROUND(I422*H422,2)</f>
        <v>0</v>
      </c>
      <c r="K422" s="221" t="s">
        <v>33</v>
      </c>
      <c r="L422" s="45"/>
      <c r="M422" s="226" t="s">
        <v>1</v>
      </c>
      <c r="N422" s="227" t="s">
        <v>39</v>
      </c>
      <c r="O422" s="92"/>
      <c r="P422" s="228">
        <f>O422*H422</f>
        <v>0</v>
      </c>
      <c r="Q422" s="228">
        <v>0</v>
      </c>
      <c r="R422" s="228">
        <f>Q422*H422</f>
        <v>0</v>
      </c>
      <c r="S422" s="228">
        <v>0</v>
      </c>
      <c r="T422" s="229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30" t="s">
        <v>190</v>
      </c>
      <c r="AT422" s="230" t="s">
        <v>148</v>
      </c>
      <c r="AU422" s="230" t="s">
        <v>84</v>
      </c>
      <c r="AY422" s="18" t="s">
        <v>146</v>
      </c>
      <c r="BE422" s="231">
        <f>IF(N422="základní",J422,0)</f>
        <v>0</v>
      </c>
      <c r="BF422" s="231">
        <f>IF(N422="snížená",J422,0)</f>
        <v>0</v>
      </c>
      <c r="BG422" s="231">
        <f>IF(N422="zákl. přenesená",J422,0)</f>
        <v>0</v>
      </c>
      <c r="BH422" s="231">
        <f>IF(N422="sníž. přenesená",J422,0)</f>
        <v>0</v>
      </c>
      <c r="BI422" s="231">
        <f>IF(N422="nulová",J422,0)</f>
        <v>0</v>
      </c>
      <c r="BJ422" s="18" t="s">
        <v>82</v>
      </c>
      <c r="BK422" s="231">
        <f>ROUND(I422*H422,2)</f>
        <v>0</v>
      </c>
      <c r="BL422" s="18" t="s">
        <v>190</v>
      </c>
      <c r="BM422" s="230" t="s">
        <v>459</v>
      </c>
    </row>
    <row r="423" s="14" customFormat="1">
      <c r="A423" s="14"/>
      <c r="B423" s="243"/>
      <c r="C423" s="244"/>
      <c r="D423" s="234" t="s">
        <v>156</v>
      </c>
      <c r="E423" s="245" t="s">
        <v>1</v>
      </c>
      <c r="F423" s="246" t="s">
        <v>1620</v>
      </c>
      <c r="G423" s="244"/>
      <c r="H423" s="247">
        <v>19</v>
      </c>
      <c r="I423" s="248"/>
      <c r="J423" s="244"/>
      <c r="K423" s="244"/>
      <c r="L423" s="249"/>
      <c r="M423" s="250"/>
      <c r="N423" s="251"/>
      <c r="O423" s="251"/>
      <c r="P423" s="251"/>
      <c r="Q423" s="251"/>
      <c r="R423" s="251"/>
      <c r="S423" s="251"/>
      <c r="T423" s="252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3" t="s">
        <v>156</v>
      </c>
      <c r="AU423" s="253" t="s">
        <v>84</v>
      </c>
      <c r="AV423" s="14" t="s">
        <v>84</v>
      </c>
      <c r="AW423" s="14" t="s">
        <v>30</v>
      </c>
      <c r="AX423" s="14" t="s">
        <v>74</v>
      </c>
      <c r="AY423" s="253" t="s">
        <v>146</v>
      </c>
    </row>
    <row r="424" s="15" customFormat="1">
      <c r="A424" s="15"/>
      <c r="B424" s="254"/>
      <c r="C424" s="255"/>
      <c r="D424" s="234" t="s">
        <v>156</v>
      </c>
      <c r="E424" s="256" t="s">
        <v>1</v>
      </c>
      <c r="F424" s="257" t="s">
        <v>160</v>
      </c>
      <c r="G424" s="255"/>
      <c r="H424" s="258">
        <v>19</v>
      </c>
      <c r="I424" s="259"/>
      <c r="J424" s="255"/>
      <c r="K424" s="255"/>
      <c r="L424" s="260"/>
      <c r="M424" s="261"/>
      <c r="N424" s="262"/>
      <c r="O424" s="262"/>
      <c r="P424" s="262"/>
      <c r="Q424" s="262"/>
      <c r="R424" s="262"/>
      <c r="S424" s="262"/>
      <c r="T424" s="263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64" t="s">
        <v>156</v>
      </c>
      <c r="AU424" s="264" t="s">
        <v>84</v>
      </c>
      <c r="AV424" s="15" t="s">
        <v>152</v>
      </c>
      <c r="AW424" s="15" t="s">
        <v>30</v>
      </c>
      <c r="AX424" s="15" t="s">
        <v>82</v>
      </c>
      <c r="AY424" s="264" t="s">
        <v>146</v>
      </c>
    </row>
    <row r="425" s="2" customFormat="1" ht="24.15" customHeight="1">
      <c r="A425" s="39"/>
      <c r="B425" s="40"/>
      <c r="C425" s="219" t="s">
        <v>315</v>
      </c>
      <c r="D425" s="219" t="s">
        <v>148</v>
      </c>
      <c r="E425" s="220" t="s">
        <v>1621</v>
      </c>
      <c r="F425" s="221" t="s">
        <v>1622</v>
      </c>
      <c r="G425" s="222" t="s">
        <v>151</v>
      </c>
      <c r="H425" s="223">
        <v>21.489999999999998</v>
      </c>
      <c r="I425" s="224"/>
      <c r="J425" s="225">
        <f>ROUND(I425*H425,2)</f>
        <v>0</v>
      </c>
      <c r="K425" s="221" t="s">
        <v>33</v>
      </c>
      <c r="L425" s="45"/>
      <c r="M425" s="226" t="s">
        <v>1</v>
      </c>
      <c r="N425" s="227" t="s">
        <v>39</v>
      </c>
      <c r="O425" s="92"/>
      <c r="P425" s="228">
        <f>O425*H425</f>
        <v>0</v>
      </c>
      <c r="Q425" s="228">
        <v>0</v>
      </c>
      <c r="R425" s="228">
        <f>Q425*H425</f>
        <v>0</v>
      </c>
      <c r="S425" s="228">
        <v>0</v>
      </c>
      <c r="T425" s="229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30" t="s">
        <v>190</v>
      </c>
      <c r="AT425" s="230" t="s">
        <v>148</v>
      </c>
      <c r="AU425" s="230" t="s">
        <v>84</v>
      </c>
      <c r="AY425" s="18" t="s">
        <v>146</v>
      </c>
      <c r="BE425" s="231">
        <f>IF(N425="základní",J425,0)</f>
        <v>0</v>
      </c>
      <c r="BF425" s="231">
        <f>IF(N425="snížená",J425,0)</f>
        <v>0</v>
      </c>
      <c r="BG425" s="231">
        <f>IF(N425="zákl. přenesená",J425,0)</f>
        <v>0</v>
      </c>
      <c r="BH425" s="231">
        <f>IF(N425="sníž. přenesená",J425,0)</f>
        <v>0</v>
      </c>
      <c r="BI425" s="231">
        <f>IF(N425="nulová",J425,0)</f>
        <v>0</v>
      </c>
      <c r="BJ425" s="18" t="s">
        <v>82</v>
      </c>
      <c r="BK425" s="231">
        <f>ROUND(I425*H425,2)</f>
        <v>0</v>
      </c>
      <c r="BL425" s="18" t="s">
        <v>190</v>
      </c>
      <c r="BM425" s="230" t="s">
        <v>464</v>
      </c>
    </row>
    <row r="426" s="13" customFormat="1">
      <c r="A426" s="13"/>
      <c r="B426" s="232"/>
      <c r="C426" s="233"/>
      <c r="D426" s="234" t="s">
        <v>156</v>
      </c>
      <c r="E426" s="235" t="s">
        <v>1</v>
      </c>
      <c r="F426" s="236" t="s">
        <v>1587</v>
      </c>
      <c r="G426" s="233"/>
      <c r="H426" s="235" t="s">
        <v>1</v>
      </c>
      <c r="I426" s="237"/>
      <c r="J426" s="233"/>
      <c r="K426" s="233"/>
      <c r="L426" s="238"/>
      <c r="M426" s="239"/>
      <c r="N426" s="240"/>
      <c r="O426" s="240"/>
      <c r="P426" s="240"/>
      <c r="Q426" s="240"/>
      <c r="R426" s="240"/>
      <c r="S426" s="240"/>
      <c r="T426" s="241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2" t="s">
        <v>156</v>
      </c>
      <c r="AU426" s="242" t="s">
        <v>84</v>
      </c>
      <c r="AV426" s="13" t="s">
        <v>82</v>
      </c>
      <c r="AW426" s="13" t="s">
        <v>30</v>
      </c>
      <c r="AX426" s="13" t="s">
        <v>74</v>
      </c>
      <c r="AY426" s="242" t="s">
        <v>146</v>
      </c>
    </row>
    <row r="427" s="13" customFormat="1">
      <c r="A427" s="13"/>
      <c r="B427" s="232"/>
      <c r="C427" s="233"/>
      <c r="D427" s="234" t="s">
        <v>156</v>
      </c>
      <c r="E427" s="235" t="s">
        <v>1</v>
      </c>
      <c r="F427" s="236" t="s">
        <v>1588</v>
      </c>
      <c r="G427" s="233"/>
      <c r="H427" s="235" t="s">
        <v>1</v>
      </c>
      <c r="I427" s="237"/>
      <c r="J427" s="233"/>
      <c r="K427" s="233"/>
      <c r="L427" s="238"/>
      <c r="M427" s="239"/>
      <c r="N427" s="240"/>
      <c r="O427" s="240"/>
      <c r="P427" s="240"/>
      <c r="Q427" s="240"/>
      <c r="R427" s="240"/>
      <c r="S427" s="240"/>
      <c r="T427" s="241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2" t="s">
        <v>156</v>
      </c>
      <c r="AU427" s="242" t="s">
        <v>84</v>
      </c>
      <c r="AV427" s="13" t="s">
        <v>82</v>
      </c>
      <c r="AW427" s="13" t="s">
        <v>30</v>
      </c>
      <c r="AX427" s="13" t="s">
        <v>74</v>
      </c>
      <c r="AY427" s="242" t="s">
        <v>146</v>
      </c>
    </row>
    <row r="428" s="14" customFormat="1">
      <c r="A428" s="14"/>
      <c r="B428" s="243"/>
      <c r="C428" s="244"/>
      <c r="D428" s="234" t="s">
        <v>156</v>
      </c>
      <c r="E428" s="245" t="s">
        <v>1</v>
      </c>
      <c r="F428" s="246" t="s">
        <v>1589</v>
      </c>
      <c r="G428" s="244"/>
      <c r="H428" s="247">
        <v>15.34</v>
      </c>
      <c r="I428" s="248"/>
      <c r="J428" s="244"/>
      <c r="K428" s="244"/>
      <c r="L428" s="249"/>
      <c r="M428" s="250"/>
      <c r="N428" s="251"/>
      <c r="O428" s="251"/>
      <c r="P428" s="251"/>
      <c r="Q428" s="251"/>
      <c r="R428" s="251"/>
      <c r="S428" s="251"/>
      <c r="T428" s="252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3" t="s">
        <v>156</v>
      </c>
      <c r="AU428" s="253" t="s">
        <v>84</v>
      </c>
      <c r="AV428" s="14" t="s">
        <v>84</v>
      </c>
      <c r="AW428" s="14" t="s">
        <v>30</v>
      </c>
      <c r="AX428" s="14" t="s">
        <v>74</v>
      </c>
      <c r="AY428" s="253" t="s">
        <v>146</v>
      </c>
    </row>
    <row r="429" s="13" customFormat="1">
      <c r="A429" s="13"/>
      <c r="B429" s="232"/>
      <c r="C429" s="233"/>
      <c r="D429" s="234" t="s">
        <v>156</v>
      </c>
      <c r="E429" s="235" t="s">
        <v>1</v>
      </c>
      <c r="F429" s="236" t="s">
        <v>1590</v>
      </c>
      <c r="G429" s="233"/>
      <c r="H429" s="235" t="s">
        <v>1</v>
      </c>
      <c r="I429" s="237"/>
      <c r="J429" s="233"/>
      <c r="K429" s="233"/>
      <c r="L429" s="238"/>
      <c r="M429" s="239"/>
      <c r="N429" s="240"/>
      <c r="O429" s="240"/>
      <c r="P429" s="240"/>
      <c r="Q429" s="240"/>
      <c r="R429" s="240"/>
      <c r="S429" s="240"/>
      <c r="T429" s="241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2" t="s">
        <v>156</v>
      </c>
      <c r="AU429" s="242" t="s">
        <v>84</v>
      </c>
      <c r="AV429" s="13" t="s">
        <v>82</v>
      </c>
      <c r="AW429" s="13" t="s">
        <v>30</v>
      </c>
      <c r="AX429" s="13" t="s">
        <v>74</v>
      </c>
      <c r="AY429" s="242" t="s">
        <v>146</v>
      </c>
    </row>
    <row r="430" s="14" customFormat="1">
      <c r="A430" s="14"/>
      <c r="B430" s="243"/>
      <c r="C430" s="244"/>
      <c r="D430" s="234" t="s">
        <v>156</v>
      </c>
      <c r="E430" s="245" t="s">
        <v>1</v>
      </c>
      <c r="F430" s="246" t="s">
        <v>1591</v>
      </c>
      <c r="G430" s="244"/>
      <c r="H430" s="247">
        <v>1.3500000000000001</v>
      </c>
      <c r="I430" s="248"/>
      <c r="J430" s="244"/>
      <c r="K430" s="244"/>
      <c r="L430" s="249"/>
      <c r="M430" s="250"/>
      <c r="N430" s="251"/>
      <c r="O430" s="251"/>
      <c r="P430" s="251"/>
      <c r="Q430" s="251"/>
      <c r="R430" s="251"/>
      <c r="S430" s="251"/>
      <c r="T430" s="252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3" t="s">
        <v>156</v>
      </c>
      <c r="AU430" s="253" t="s">
        <v>84</v>
      </c>
      <c r="AV430" s="14" t="s">
        <v>84</v>
      </c>
      <c r="AW430" s="14" t="s">
        <v>30</v>
      </c>
      <c r="AX430" s="14" t="s">
        <v>74</v>
      </c>
      <c r="AY430" s="253" t="s">
        <v>146</v>
      </c>
    </row>
    <row r="431" s="14" customFormat="1">
      <c r="A431" s="14"/>
      <c r="B431" s="243"/>
      <c r="C431" s="244"/>
      <c r="D431" s="234" t="s">
        <v>156</v>
      </c>
      <c r="E431" s="245" t="s">
        <v>1</v>
      </c>
      <c r="F431" s="246" t="s">
        <v>1592</v>
      </c>
      <c r="G431" s="244"/>
      <c r="H431" s="247">
        <v>2.7000000000000002</v>
      </c>
      <c r="I431" s="248"/>
      <c r="J431" s="244"/>
      <c r="K431" s="244"/>
      <c r="L431" s="249"/>
      <c r="M431" s="250"/>
      <c r="N431" s="251"/>
      <c r="O431" s="251"/>
      <c r="P431" s="251"/>
      <c r="Q431" s="251"/>
      <c r="R431" s="251"/>
      <c r="S431" s="251"/>
      <c r="T431" s="252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3" t="s">
        <v>156</v>
      </c>
      <c r="AU431" s="253" t="s">
        <v>84</v>
      </c>
      <c r="AV431" s="14" t="s">
        <v>84</v>
      </c>
      <c r="AW431" s="14" t="s">
        <v>30</v>
      </c>
      <c r="AX431" s="14" t="s">
        <v>74</v>
      </c>
      <c r="AY431" s="253" t="s">
        <v>146</v>
      </c>
    </row>
    <row r="432" s="16" customFormat="1">
      <c r="A432" s="16"/>
      <c r="B432" s="280"/>
      <c r="C432" s="281"/>
      <c r="D432" s="234" t="s">
        <v>156</v>
      </c>
      <c r="E432" s="282" t="s">
        <v>1</v>
      </c>
      <c r="F432" s="283" t="s">
        <v>706</v>
      </c>
      <c r="G432" s="281"/>
      <c r="H432" s="284">
        <v>19.390000000000001</v>
      </c>
      <c r="I432" s="285"/>
      <c r="J432" s="281"/>
      <c r="K432" s="281"/>
      <c r="L432" s="286"/>
      <c r="M432" s="287"/>
      <c r="N432" s="288"/>
      <c r="O432" s="288"/>
      <c r="P432" s="288"/>
      <c r="Q432" s="288"/>
      <c r="R432" s="288"/>
      <c r="S432" s="288"/>
      <c r="T432" s="289"/>
      <c r="U432" s="16"/>
      <c r="V432" s="16"/>
      <c r="W432" s="16"/>
      <c r="X432" s="16"/>
      <c r="Y432" s="16"/>
      <c r="Z432" s="16"/>
      <c r="AA432" s="16"/>
      <c r="AB432" s="16"/>
      <c r="AC432" s="16"/>
      <c r="AD432" s="16"/>
      <c r="AE432" s="16"/>
      <c r="AT432" s="290" t="s">
        <v>156</v>
      </c>
      <c r="AU432" s="290" t="s">
        <v>84</v>
      </c>
      <c r="AV432" s="16" t="s">
        <v>161</v>
      </c>
      <c r="AW432" s="16" t="s">
        <v>30</v>
      </c>
      <c r="AX432" s="16" t="s">
        <v>74</v>
      </c>
      <c r="AY432" s="290" t="s">
        <v>146</v>
      </c>
    </row>
    <row r="433" s="14" customFormat="1">
      <c r="A433" s="14"/>
      <c r="B433" s="243"/>
      <c r="C433" s="244"/>
      <c r="D433" s="234" t="s">
        <v>156</v>
      </c>
      <c r="E433" s="245" t="s">
        <v>1</v>
      </c>
      <c r="F433" s="246" t="s">
        <v>1593</v>
      </c>
      <c r="G433" s="244"/>
      <c r="H433" s="247">
        <v>2.1000000000000001</v>
      </c>
      <c r="I433" s="248"/>
      <c r="J433" s="244"/>
      <c r="K433" s="244"/>
      <c r="L433" s="249"/>
      <c r="M433" s="250"/>
      <c r="N433" s="251"/>
      <c r="O433" s="251"/>
      <c r="P433" s="251"/>
      <c r="Q433" s="251"/>
      <c r="R433" s="251"/>
      <c r="S433" s="251"/>
      <c r="T433" s="252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3" t="s">
        <v>156</v>
      </c>
      <c r="AU433" s="253" t="s">
        <v>84</v>
      </c>
      <c r="AV433" s="14" t="s">
        <v>84</v>
      </c>
      <c r="AW433" s="14" t="s">
        <v>30</v>
      </c>
      <c r="AX433" s="14" t="s">
        <v>74</v>
      </c>
      <c r="AY433" s="253" t="s">
        <v>146</v>
      </c>
    </row>
    <row r="434" s="15" customFormat="1">
      <c r="A434" s="15"/>
      <c r="B434" s="254"/>
      <c r="C434" s="255"/>
      <c r="D434" s="234" t="s">
        <v>156</v>
      </c>
      <c r="E434" s="256" t="s">
        <v>1</v>
      </c>
      <c r="F434" s="257" t="s">
        <v>160</v>
      </c>
      <c r="G434" s="255"/>
      <c r="H434" s="258">
        <v>21.490000000000002</v>
      </c>
      <c r="I434" s="259"/>
      <c r="J434" s="255"/>
      <c r="K434" s="255"/>
      <c r="L434" s="260"/>
      <c r="M434" s="261"/>
      <c r="N434" s="262"/>
      <c r="O434" s="262"/>
      <c r="P434" s="262"/>
      <c r="Q434" s="262"/>
      <c r="R434" s="262"/>
      <c r="S434" s="262"/>
      <c r="T434" s="263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64" t="s">
        <v>156</v>
      </c>
      <c r="AU434" s="264" t="s">
        <v>84</v>
      </c>
      <c r="AV434" s="15" t="s">
        <v>152</v>
      </c>
      <c r="AW434" s="15" t="s">
        <v>30</v>
      </c>
      <c r="AX434" s="15" t="s">
        <v>82</v>
      </c>
      <c r="AY434" s="264" t="s">
        <v>146</v>
      </c>
    </row>
    <row r="435" s="2" customFormat="1" ht="33" customHeight="1">
      <c r="A435" s="39"/>
      <c r="B435" s="40"/>
      <c r="C435" s="219" t="s">
        <v>461</v>
      </c>
      <c r="D435" s="219" t="s">
        <v>148</v>
      </c>
      <c r="E435" s="220" t="s">
        <v>1623</v>
      </c>
      <c r="F435" s="221" t="s">
        <v>1624</v>
      </c>
      <c r="G435" s="222" t="s">
        <v>218</v>
      </c>
      <c r="H435" s="223">
        <v>19</v>
      </c>
      <c r="I435" s="224"/>
      <c r="J435" s="225">
        <f>ROUND(I435*H435,2)</f>
        <v>0</v>
      </c>
      <c r="K435" s="221" t="s">
        <v>33</v>
      </c>
      <c r="L435" s="45"/>
      <c r="M435" s="226" t="s">
        <v>1</v>
      </c>
      <c r="N435" s="227" t="s">
        <v>39</v>
      </c>
      <c r="O435" s="92"/>
      <c r="P435" s="228">
        <f>O435*H435</f>
        <v>0</v>
      </c>
      <c r="Q435" s="228">
        <v>0</v>
      </c>
      <c r="R435" s="228">
        <f>Q435*H435</f>
        <v>0</v>
      </c>
      <c r="S435" s="228">
        <v>0</v>
      </c>
      <c r="T435" s="229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30" t="s">
        <v>190</v>
      </c>
      <c r="AT435" s="230" t="s">
        <v>148</v>
      </c>
      <c r="AU435" s="230" t="s">
        <v>84</v>
      </c>
      <c r="AY435" s="18" t="s">
        <v>146</v>
      </c>
      <c r="BE435" s="231">
        <f>IF(N435="základní",J435,0)</f>
        <v>0</v>
      </c>
      <c r="BF435" s="231">
        <f>IF(N435="snížená",J435,0)</f>
        <v>0</v>
      </c>
      <c r="BG435" s="231">
        <f>IF(N435="zákl. přenesená",J435,0)</f>
        <v>0</v>
      </c>
      <c r="BH435" s="231">
        <f>IF(N435="sníž. přenesená",J435,0)</f>
        <v>0</v>
      </c>
      <c r="BI435" s="231">
        <f>IF(N435="nulová",J435,0)</f>
        <v>0</v>
      </c>
      <c r="BJ435" s="18" t="s">
        <v>82</v>
      </c>
      <c r="BK435" s="231">
        <f>ROUND(I435*H435,2)</f>
        <v>0</v>
      </c>
      <c r="BL435" s="18" t="s">
        <v>190</v>
      </c>
      <c r="BM435" s="230" t="s">
        <v>468</v>
      </c>
    </row>
    <row r="436" s="13" customFormat="1">
      <c r="A436" s="13"/>
      <c r="B436" s="232"/>
      <c r="C436" s="233"/>
      <c r="D436" s="234" t="s">
        <v>156</v>
      </c>
      <c r="E436" s="235" t="s">
        <v>1</v>
      </c>
      <c r="F436" s="236" t="s">
        <v>1603</v>
      </c>
      <c r="G436" s="233"/>
      <c r="H436" s="235" t="s">
        <v>1</v>
      </c>
      <c r="I436" s="237"/>
      <c r="J436" s="233"/>
      <c r="K436" s="233"/>
      <c r="L436" s="238"/>
      <c r="M436" s="239"/>
      <c r="N436" s="240"/>
      <c r="O436" s="240"/>
      <c r="P436" s="240"/>
      <c r="Q436" s="240"/>
      <c r="R436" s="240"/>
      <c r="S436" s="240"/>
      <c r="T436" s="241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2" t="s">
        <v>156</v>
      </c>
      <c r="AU436" s="242" t="s">
        <v>84</v>
      </c>
      <c r="AV436" s="13" t="s">
        <v>82</v>
      </c>
      <c r="AW436" s="13" t="s">
        <v>30</v>
      </c>
      <c r="AX436" s="13" t="s">
        <v>74</v>
      </c>
      <c r="AY436" s="242" t="s">
        <v>146</v>
      </c>
    </row>
    <row r="437" s="14" customFormat="1">
      <c r="A437" s="14"/>
      <c r="B437" s="243"/>
      <c r="C437" s="244"/>
      <c r="D437" s="234" t="s">
        <v>156</v>
      </c>
      <c r="E437" s="245" t="s">
        <v>1</v>
      </c>
      <c r="F437" s="246" t="s">
        <v>1625</v>
      </c>
      <c r="G437" s="244"/>
      <c r="H437" s="247">
        <v>19</v>
      </c>
      <c r="I437" s="248"/>
      <c r="J437" s="244"/>
      <c r="K437" s="244"/>
      <c r="L437" s="249"/>
      <c r="M437" s="250"/>
      <c r="N437" s="251"/>
      <c r="O437" s="251"/>
      <c r="P437" s="251"/>
      <c r="Q437" s="251"/>
      <c r="R437" s="251"/>
      <c r="S437" s="251"/>
      <c r="T437" s="252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3" t="s">
        <v>156</v>
      </c>
      <c r="AU437" s="253" t="s">
        <v>84</v>
      </c>
      <c r="AV437" s="14" t="s">
        <v>84</v>
      </c>
      <c r="AW437" s="14" t="s">
        <v>30</v>
      </c>
      <c r="AX437" s="14" t="s">
        <v>74</v>
      </c>
      <c r="AY437" s="253" t="s">
        <v>146</v>
      </c>
    </row>
    <row r="438" s="15" customFormat="1">
      <c r="A438" s="15"/>
      <c r="B438" s="254"/>
      <c r="C438" s="255"/>
      <c r="D438" s="234" t="s">
        <v>156</v>
      </c>
      <c r="E438" s="256" t="s">
        <v>1</v>
      </c>
      <c r="F438" s="257" t="s">
        <v>160</v>
      </c>
      <c r="G438" s="255"/>
      <c r="H438" s="258">
        <v>19</v>
      </c>
      <c r="I438" s="259"/>
      <c r="J438" s="255"/>
      <c r="K438" s="255"/>
      <c r="L438" s="260"/>
      <c r="M438" s="261"/>
      <c r="N438" s="262"/>
      <c r="O438" s="262"/>
      <c r="P438" s="262"/>
      <c r="Q438" s="262"/>
      <c r="R438" s="262"/>
      <c r="S438" s="262"/>
      <c r="T438" s="263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264" t="s">
        <v>156</v>
      </c>
      <c r="AU438" s="264" t="s">
        <v>84</v>
      </c>
      <c r="AV438" s="15" t="s">
        <v>152</v>
      </c>
      <c r="AW438" s="15" t="s">
        <v>30</v>
      </c>
      <c r="AX438" s="15" t="s">
        <v>82</v>
      </c>
      <c r="AY438" s="264" t="s">
        <v>146</v>
      </c>
    </row>
    <row r="439" s="2" customFormat="1" ht="24.15" customHeight="1">
      <c r="A439" s="39"/>
      <c r="B439" s="40"/>
      <c r="C439" s="219" t="s">
        <v>319</v>
      </c>
      <c r="D439" s="219" t="s">
        <v>148</v>
      </c>
      <c r="E439" s="220" t="s">
        <v>1626</v>
      </c>
      <c r="F439" s="221" t="s">
        <v>1627</v>
      </c>
      <c r="G439" s="222" t="s">
        <v>307</v>
      </c>
      <c r="H439" s="223">
        <v>3</v>
      </c>
      <c r="I439" s="224"/>
      <c r="J439" s="225">
        <f>ROUND(I439*H439,2)</f>
        <v>0</v>
      </c>
      <c r="K439" s="221" t="s">
        <v>33</v>
      </c>
      <c r="L439" s="45"/>
      <c r="M439" s="226" t="s">
        <v>1</v>
      </c>
      <c r="N439" s="227" t="s">
        <v>39</v>
      </c>
      <c r="O439" s="92"/>
      <c r="P439" s="228">
        <f>O439*H439</f>
        <v>0</v>
      </c>
      <c r="Q439" s="228">
        <v>0</v>
      </c>
      <c r="R439" s="228">
        <f>Q439*H439</f>
        <v>0</v>
      </c>
      <c r="S439" s="228">
        <v>0</v>
      </c>
      <c r="T439" s="229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30" t="s">
        <v>190</v>
      </c>
      <c r="AT439" s="230" t="s">
        <v>148</v>
      </c>
      <c r="AU439" s="230" t="s">
        <v>84</v>
      </c>
      <c r="AY439" s="18" t="s">
        <v>146</v>
      </c>
      <c r="BE439" s="231">
        <f>IF(N439="základní",J439,0)</f>
        <v>0</v>
      </c>
      <c r="BF439" s="231">
        <f>IF(N439="snížená",J439,0)</f>
        <v>0</v>
      </c>
      <c r="BG439" s="231">
        <f>IF(N439="zákl. přenesená",J439,0)</f>
        <v>0</v>
      </c>
      <c r="BH439" s="231">
        <f>IF(N439="sníž. přenesená",J439,0)</f>
        <v>0</v>
      </c>
      <c r="BI439" s="231">
        <f>IF(N439="nulová",J439,0)</f>
        <v>0</v>
      </c>
      <c r="BJ439" s="18" t="s">
        <v>82</v>
      </c>
      <c r="BK439" s="231">
        <f>ROUND(I439*H439,2)</f>
        <v>0</v>
      </c>
      <c r="BL439" s="18" t="s">
        <v>190</v>
      </c>
      <c r="BM439" s="230" t="s">
        <v>473</v>
      </c>
    </row>
    <row r="440" s="14" customFormat="1">
      <c r="A440" s="14"/>
      <c r="B440" s="243"/>
      <c r="C440" s="244"/>
      <c r="D440" s="234" t="s">
        <v>156</v>
      </c>
      <c r="E440" s="245" t="s">
        <v>1</v>
      </c>
      <c r="F440" s="246" t="s">
        <v>1628</v>
      </c>
      <c r="G440" s="244"/>
      <c r="H440" s="247">
        <v>1</v>
      </c>
      <c r="I440" s="248"/>
      <c r="J440" s="244"/>
      <c r="K440" s="244"/>
      <c r="L440" s="249"/>
      <c r="M440" s="250"/>
      <c r="N440" s="251"/>
      <c r="O440" s="251"/>
      <c r="P440" s="251"/>
      <c r="Q440" s="251"/>
      <c r="R440" s="251"/>
      <c r="S440" s="251"/>
      <c r="T440" s="252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3" t="s">
        <v>156</v>
      </c>
      <c r="AU440" s="253" t="s">
        <v>84</v>
      </c>
      <c r="AV440" s="14" t="s">
        <v>84</v>
      </c>
      <c r="AW440" s="14" t="s">
        <v>30</v>
      </c>
      <c r="AX440" s="14" t="s">
        <v>74</v>
      </c>
      <c r="AY440" s="253" t="s">
        <v>146</v>
      </c>
    </row>
    <row r="441" s="14" customFormat="1">
      <c r="A441" s="14"/>
      <c r="B441" s="243"/>
      <c r="C441" s="244"/>
      <c r="D441" s="234" t="s">
        <v>156</v>
      </c>
      <c r="E441" s="245" t="s">
        <v>1</v>
      </c>
      <c r="F441" s="246" t="s">
        <v>1629</v>
      </c>
      <c r="G441" s="244"/>
      <c r="H441" s="247">
        <v>2</v>
      </c>
      <c r="I441" s="248"/>
      <c r="J441" s="244"/>
      <c r="K441" s="244"/>
      <c r="L441" s="249"/>
      <c r="M441" s="250"/>
      <c r="N441" s="251"/>
      <c r="O441" s="251"/>
      <c r="P441" s="251"/>
      <c r="Q441" s="251"/>
      <c r="R441" s="251"/>
      <c r="S441" s="251"/>
      <c r="T441" s="252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3" t="s">
        <v>156</v>
      </c>
      <c r="AU441" s="253" t="s">
        <v>84</v>
      </c>
      <c r="AV441" s="14" t="s">
        <v>84</v>
      </c>
      <c r="AW441" s="14" t="s">
        <v>30</v>
      </c>
      <c r="AX441" s="14" t="s">
        <v>74</v>
      </c>
      <c r="AY441" s="253" t="s">
        <v>146</v>
      </c>
    </row>
    <row r="442" s="15" customFormat="1">
      <c r="A442" s="15"/>
      <c r="B442" s="254"/>
      <c r="C442" s="255"/>
      <c r="D442" s="234" t="s">
        <v>156</v>
      </c>
      <c r="E442" s="256" t="s">
        <v>1</v>
      </c>
      <c r="F442" s="257" t="s">
        <v>160</v>
      </c>
      <c r="G442" s="255"/>
      <c r="H442" s="258">
        <v>3</v>
      </c>
      <c r="I442" s="259"/>
      <c r="J442" s="255"/>
      <c r="K442" s="255"/>
      <c r="L442" s="260"/>
      <c r="M442" s="261"/>
      <c r="N442" s="262"/>
      <c r="O442" s="262"/>
      <c r="P442" s="262"/>
      <c r="Q442" s="262"/>
      <c r="R442" s="262"/>
      <c r="S442" s="262"/>
      <c r="T442" s="263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T442" s="264" t="s">
        <v>156</v>
      </c>
      <c r="AU442" s="264" t="s">
        <v>84</v>
      </c>
      <c r="AV442" s="15" t="s">
        <v>152</v>
      </c>
      <c r="AW442" s="15" t="s">
        <v>30</v>
      </c>
      <c r="AX442" s="15" t="s">
        <v>82</v>
      </c>
      <c r="AY442" s="264" t="s">
        <v>146</v>
      </c>
    </row>
    <row r="443" s="2" customFormat="1" ht="24.15" customHeight="1">
      <c r="A443" s="39"/>
      <c r="B443" s="40"/>
      <c r="C443" s="219" t="s">
        <v>470</v>
      </c>
      <c r="D443" s="219" t="s">
        <v>148</v>
      </c>
      <c r="E443" s="220" t="s">
        <v>1630</v>
      </c>
      <c r="F443" s="221" t="s">
        <v>1631</v>
      </c>
      <c r="G443" s="222" t="s">
        <v>151</v>
      </c>
      <c r="H443" s="223">
        <v>18.800000000000001</v>
      </c>
      <c r="I443" s="224"/>
      <c r="J443" s="225">
        <f>ROUND(I443*H443,2)</f>
        <v>0</v>
      </c>
      <c r="K443" s="221" t="s">
        <v>33</v>
      </c>
      <c r="L443" s="45"/>
      <c r="M443" s="226" t="s">
        <v>1</v>
      </c>
      <c r="N443" s="227" t="s">
        <v>39</v>
      </c>
      <c r="O443" s="92"/>
      <c r="P443" s="228">
        <f>O443*H443</f>
        <v>0</v>
      </c>
      <c r="Q443" s="228">
        <v>0</v>
      </c>
      <c r="R443" s="228">
        <f>Q443*H443</f>
        <v>0</v>
      </c>
      <c r="S443" s="228">
        <v>0</v>
      </c>
      <c r="T443" s="229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30" t="s">
        <v>190</v>
      </c>
      <c r="AT443" s="230" t="s">
        <v>148</v>
      </c>
      <c r="AU443" s="230" t="s">
        <v>84</v>
      </c>
      <c r="AY443" s="18" t="s">
        <v>146</v>
      </c>
      <c r="BE443" s="231">
        <f>IF(N443="základní",J443,0)</f>
        <v>0</v>
      </c>
      <c r="BF443" s="231">
        <f>IF(N443="snížená",J443,0)</f>
        <v>0</v>
      </c>
      <c r="BG443" s="231">
        <f>IF(N443="zákl. přenesená",J443,0)</f>
        <v>0</v>
      </c>
      <c r="BH443" s="231">
        <f>IF(N443="sníž. přenesená",J443,0)</f>
        <v>0</v>
      </c>
      <c r="BI443" s="231">
        <f>IF(N443="nulová",J443,0)</f>
        <v>0</v>
      </c>
      <c r="BJ443" s="18" t="s">
        <v>82</v>
      </c>
      <c r="BK443" s="231">
        <f>ROUND(I443*H443,2)</f>
        <v>0</v>
      </c>
      <c r="BL443" s="18" t="s">
        <v>190</v>
      </c>
      <c r="BM443" s="230" t="s">
        <v>476</v>
      </c>
    </row>
    <row r="444" s="13" customFormat="1">
      <c r="A444" s="13"/>
      <c r="B444" s="232"/>
      <c r="C444" s="233"/>
      <c r="D444" s="234" t="s">
        <v>156</v>
      </c>
      <c r="E444" s="235" t="s">
        <v>1</v>
      </c>
      <c r="F444" s="236" t="s">
        <v>1603</v>
      </c>
      <c r="G444" s="233"/>
      <c r="H444" s="235" t="s">
        <v>1</v>
      </c>
      <c r="I444" s="237"/>
      <c r="J444" s="233"/>
      <c r="K444" s="233"/>
      <c r="L444" s="238"/>
      <c r="M444" s="239"/>
      <c r="N444" s="240"/>
      <c r="O444" s="240"/>
      <c r="P444" s="240"/>
      <c r="Q444" s="240"/>
      <c r="R444" s="240"/>
      <c r="S444" s="240"/>
      <c r="T444" s="241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2" t="s">
        <v>156</v>
      </c>
      <c r="AU444" s="242" t="s">
        <v>84</v>
      </c>
      <c r="AV444" s="13" t="s">
        <v>82</v>
      </c>
      <c r="AW444" s="13" t="s">
        <v>30</v>
      </c>
      <c r="AX444" s="13" t="s">
        <v>74</v>
      </c>
      <c r="AY444" s="242" t="s">
        <v>146</v>
      </c>
    </row>
    <row r="445" s="14" customFormat="1">
      <c r="A445" s="14"/>
      <c r="B445" s="243"/>
      <c r="C445" s="244"/>
      <c r="D445" s="234" t="s">
        <v>156</v>
      </c>
      <c r="E445" s="245" t="s">
        <v>1</v>
      </c>
      <c r="F445" s="246" t="s">
        <v>1632</v>
      </c>
      <c r="G445" s="244"/>
      <c r="H445" s="247">
        <v>18.800000000000001</v>
      </c>
      <c r="I445" s="248"/>
      <c r="J445" s="244"/>
      <c r="K445" s="244"/>
      <c r="L445" s="249"/>
      <c r="M445" s="250"/>
      <c r="N445" s="251"/>
      <c r="O445" s="251"/>
      <c r="P445" s="251"/>
      <c r="Q445" s="251"/>
      <c r="R445" s="251"/>
      <c r="S445" s="251"/>
      <c r="T445" s="252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3" t="s">
        <v>156</v>
      </c>
      <c r="AU445" s="253" t="s">
        <v>84</v>
      </c>
      <c r="AV445" s="14" t="s">
        <v>84</v>
      </c>
      <c r="AW445" s="14" t="s">
        <v>30</v>
      </c>
      <c r="AX445" s="14" t="s">
        <v>74</v>
      </c>
      <c r="AY445" s="253" t="s">
        <v>146</v>
      </c>
    </row>
    <row r="446" s="15" customFormat="1">
      <c r="A446" s="15"/>
      <c r="B446" s="254"/>
      <c r="C446" s="255"/>
      <c r="D446" s="234" t="s">
        <v>156</v>
      </c>
      <c r="E446" s="256" t="s">
        <v>1</v>
      </c>
      <c r="F446" s="257" t="s">
        <v>160</v>
      </c>
      <c r="G446" s="255"/>
      <c r="H446" s="258">
        <v>18.800000000000001</v>
      </c>
      <c r="I446" s="259"/>
      <c r="J446" s="255"/>
      <c r="K446" s="255"/>
      <c r="L446" s="260"/>
      <c r="M446" s="261"/>
      <c r="N446" s="262"/>
      <c r="O446" s="262"/>
      <c r="P446" s="262"/>
      <c r="Q446" s="262"/>
      <c r="R446" s="262"/>
      <c r="S446" s="262"/>
      <c r="T446" s="263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64" t="s">
        <v>156</v>
      </c>
      <c r="AU446" s="264" t="s">
        <v>84</v>
      </c>
      <c r="AV446" s="15" t="s">
        <v>152</v>
      </c>
      <c r="AW446" s="15" t="s">
        <v>30</v>
      </c>
      <c r="AX446" s="15" t="s">
        <v>82</v>
      </c>
      <c r="AY446" s="264" t="s">
        <v>146</v>
      </c>
    </row>
    <row r="447" s="2" customFormat="1" ht="24.15" customHeight="1">
      <c r="A447" s="39"/>
      <c r="B447" s="40"/>
      <c r="C447" s="219" t="s">
        <v>322</v>
      </c>
      <c r="D447" s="219" t="s">
        <v>148</v>
      </c>
      <c r="E447" s="220" t="s">
        <v>1633</v>
      </c>
      <c r="F447" s="221" t="s">
        <v>1634</v>
      </c>
      <c r="G447" s="222" t="s">
        <v>151</v>
      </c>
      <c r="H447" s="223">
        <v>18.800000000000001</v>
      </c>
      <c r="I447" s="224"/>
      <c r="J447" s="225">
        <f>ROUND(I447*H447,2)</f>
        <v>0</v>
      </c>
      <c r="K447" s="221" t="s">
        <v>1</v>
      </c>
      <c r="L447" s="45"/>
      <c r="M447" s="226" t="s">
        <v>1</v>
      </c>
      <c r="N447" s="227" t="s">
        <v>39</v>
      </c>
      <c r="O447" s="92"/>
      <c r="P447" s="228">
        <f>O447*H447</f>
        <v>0</v>
      </c>
      <c r="Q447" s="228">
        <v>0</v>
      </c>
      <c r="R447" s="228">
        <f>Q447*H447</f>
        <v>0</v>
      </c>
      <c r="S447" s="228">
        <v>0</v>
      </c>
      <c r="T447" s="229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30" t="s">
        <v>190</v>
      </c>
      <c r="AT447" s="230" t="s">
        <v>148</v>
      </c>
      <c r="AU447" s="230" t="s">
        <v>84</v>
      </c>
      <c r="AY447" s="18" t="s">
        <v>146</v>
      </c>
      <c r="BE447" s="231">
        <f>IF(N447="základní",J447,0)</f>
        <v>0</v>
      </c>
      <c r="BF447" s="231">
        <f>IF(N447="snížená",J447,0)</f>
        <v>0</v>
      </c>
      <c r="BG447" s="231">
        <f>IF(N447="zákl. přenesená",J447,0)</f>
        <v>0</v>
      </c>
      <c r="BH447" s="231">
        <f>IF(N447="sníž. přenesená",J447,0)</f>
        <v>0</v>
      </c>
      <c r="BI447" s="231">
        <f>IF(N447="nulová",J447,0)</f>
        <v>0</v>
      </c>
      <c r="BJ447" s="18" t="s">
        <v>82</v>
      </c>
      <c r="BK447" s="231">
        <f>ROUND(I447*H447,2)</f>
        <v>0</v>
      </c>
      <c r="BL447" s="18" t="s">
        <v>190</v>
      </c>
      <c r="BM447" s="230" t="s">
        <v>480</v>
      </c>
    </row>
    <row r="448" s="13" customFormat="1">
      <c r="A448" s="13"/>
      <c r="B448" s="232"/>
      <c r="C448" s="233"/>
      <c r="D448" s="234" t="s">
        <v>156</v>
      </c>
      <c r="E448" s="235" t="s">
        <v>1</v>
      </c>
      <c r="F448" s="236" t="s">
        <v>1603</v>
      </c>
      <c r="G448" s="233"/>
      <c r="H448" s="235" t="s">
        <v>1</v>
      </c>
      <c r="I448" s="237"/>
      <c r="J448" s="233"/>
      <c r="K448" s="233"/>
      <c r="L448" s="238"/>
      <c r="M448" s="239"/>
      <c r="N448" s="240"/>
      <c r="O448" s="240"/>
      <c r="P448" s="240"/>
      <c r="Q448" s="240"/>
      <c r="R448" s="240"/>
      <c r="S448" s="240"/>
      <c r="T448" s="241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2" t="s">
        <v>156</v>
      </c>
      <c r="AU448" s="242" t="s">
        <v>84</v>
      </c>
      <c r="AV448" s="13" t="s">
        <v>82</v>
      </c>
      <c r="AW448" s="13" t="s">
        <v>30</v>
      </c>
      <c r="AX448" s="13" t="s">
        <v>74</v>
      </c>
      <c r="AY448" s="242" t="s">
        <v>146</v>
      </c>
    </row>
    <row r="449" s="14" customFormat="1">
      <c r="A449" s="14"/>
      <c r="B449" s="243"/>
      <c r="C449" s="244"/>
      <c r="D449" s="234" t="s">
        <v>156</v>
      </c>
      <c r="E449" s="245" t="s">
        <v>1</v>
      </c>
      <c r="F449" s="246" t="s">
        <v>1632</v>
      </c>
      <c r="G449" s="244"/>
      <c r="H449" s="247">
        <v>18.800000000000001</v>
      </c>
      <c r="I449" s="248"/>
      <c r="J449" s="244"/>
      <c r="K449" s="244"/>
      <c r="L449" s="249"/>
      <c r="M449" s="250"/>
      <c r="N449" s="251"/>
      <c r="O449" s="251"/>
      <c r="P449" s="251"/>
      <c r="Q449" s="251"/>
      <c r="R449" s="251"/>
      <c r="S449" s="251"/>
      <c r="T449" s="252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3" t="s">
        <v>156</v>
      </c>
      <c r="AU449" s="253" t="s">
        <v>84</v>
      </c>
      <c r="AV449" s="14" t="s">
        <v>84</v>
      </c>
      <c r="AW449" s="14" t="s">
        <v>30</v>
      </c>
      <c r="AX449" s="14" t="s">
        <v>74</v>
      </c>
      <c r="AY449" s="253" t="s">
        <v>146</v>
      </c>
    </row>
    <row r="450" s="15" customFormat="1">
      <c r="A450" s="15"/>
      <c r="B450" s="254"/>
      <c r="C450" s="255"/>
      <c r="D450" s="234" t="s">
        <v>156</v>
      </c>
      <c r="E450" s="256" t="s">
        <v>1</v>
      </c>
      <c r="F450" s="257" t="s">
        <v>160</v>
      </c>
      <c r="G450" s="255"/>
      <c r="H450" s="258">
        <v>18.800000000000001</v>
      </c>
      <c r="I450" s="259"/>
      <c r="J450" s="255"/>
      <c r="K450" s="255"/>
      <c r="L450" s="260"/>
      <c r="M450" s="261"/>
      <c r="N450" s="262"/>
      <c r="O450" s="262"/>
      <c r="P450" s="262"/>
      <c r="Q450" s="262"/>
      <c r="R450" s="262"/>
      <c r="S450" s="262"/>
      <c r="T450" s="263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64" t="s">
        <v>156</v>
      </c>
      <c r="AU450" s="264" t="s">
        <v>84</v>
      </c>
      <c r="AV450" s="15" t="s">
        <v>152</v>
      </c>
      <c r="AW450" s="15" t="s">
        <v>30</v>
      </c>
      <c r="AX450" s="15" t="s">
        <v>82</v>
      </c>
      <c r="AY450" s="264" t="s">
        <v>146</v>
      </c>
    </row>
    <row r="451" s="2" customFormat="1" ht="24.15" customHeight="1">
      <c r="A451" s="39"/>
      <c r="B451" s="40"/>
      <c r="C451" s="219" t="s">
        <v>477</v>
      </c>
      <c r="D451" s="219" t="s">
        <v>148</v>
      </c>
      <c r="E451" s="220" t="s">
        <v>1635</v>
      </c>
      <c r="F451" s="221" t="s">
        <v>1636</v>
      </c>
      <c r="G451" s="222" t="s">
        <v>151</v>
      </c>
      <c r="H451" s="223">
        <v>19</v>
      </c>
      <c r="I451" s="224"/>
      <c r="J451" s="225">
        <f>ROUND(I451*H451,2)</f>
        <v>0</v>
      </c>
      <c r="K451" s="221" t="s">
        <v>33</v>
      </c>
      <c r="L451" s="45"/>
      <c r="M451" s="226" t="s">
        <v>1</v>
      </c>
      <c r="N451" s="227" t="s">
        <v>39</v>
      </c>
      <c r="O451" s="92"/>
      <c r="P451" s="228">
        <f>O451*H451</f>
        <v>0</v>
      </c>
      <c r="Q451" s="228">
        <v>0</v>
      </c>
      <c r="R451" s="228">
        <f>Q451*H451</f>
        <v>0</v>
      </c>
      <c r="S451" s="228">
        <v>0</v>
      </c>
      <c r="T451" s="229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30" t="s">
        <v>190</v>
      </c>
      <c r="AT451" s="230" t="s">
        <v>148</v>
      </c>
      <c r="AU451" s="230" t="s">
        <v>84</v>
      </c>
      <c r="AY451" s="18" t="s">
        <v>146</v>
      </c>
      <c r="BE451" s="231">
        <f>IF(N451="základní",J451,0)</f>
        <v>0</v>
      </c>
      <c r="BF451" s="231">
        <f>IF(N451="snížená",J451,0)</f>
        <v>0</v>
      </c>
      <c r="BG451" s="231">
        <f>IF(N451="zákl. přenesená",J451,0)</f>
        <v>0</v>
      </c>
      <c r="BH451" s="231">
        <f>IF(N451="sníž. přenesená",J451,0)</f>
        <v>0</v>
      </c>
      <c r="BI451" s="231">
        <f>IF(N451="nulová",J451,0)</f>
        <v>0</v>
      </c>
      <c r="BJ451" s="18" t="s">
        <v>82</v>
      </c>
      <c r="BK451" s="231">
        <f>ROUND(I451*H451,2)</f>
        <v>0</v>
      </c>
      <c r="BL451" s="18" t="s">
        <v>190</v>
      </c>
      <c r="BM451" s="230" t="s">
        <v>483</v>
      </c>
    </row>
    <row r="452" s="13" customFormat="1">
      <c r="A452" s="13"/>
      <c r="B452" s="232"/>
      <c r="C452" s="233"/>
      <c r="D452" s="234" t="s">
        <v>156</v>
      </c>
      <c r="E452" s="235" t="s">
        <v>1</v>
      </c>
      <c r="F452" s="236" t="s">
        <v>1637</v>
      </c>
      <c r="G452" s="233"/>
      <c r="H452" s="235" t="s">
        <v>1</v>
      </c>
      <c r="I452" s="237"/>
      <c r="J452" s="233"/>
      <c r="K452" s="233"/>
      <c r="L452" s="238"/>
      <c r="M452" s="239"/>
      <c r="N452" s="240"/>
      <c r="O452" s="240"/>
      <c r="P452" s="240"/>
      <c r="Q452" s="240"/>
      <c r="R452" s="240"/>
      <c r="S452" s="240"/>
      <c r="T452" s="241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2" t="s">
        <v>156</v>
      </c>
      <c r="AU452" s="242" t="s">
        <v>84</v>
      </c>
      <c r="AV452" s="13" t="s">
        <v>82</v>
      </c>
      <c r="AW452" s="13" t="s">
        <v>30</v>
      </c>
      <c r="AX452" s="13" t="s">
        <v>74</v>
      </c>
      <c r="AY452" s="242" t="s">
        <v>146</v>
      </c>
    </row>
    <row r="453" s="14" customFormat="1">
      <c r="A453" s="14"/>
      <c r="B453" s="243"/>
      <c r="C453" s="244"/>
      <c r="D453" s="234" t="s">
        <v>156</v>
      </c>
      <c r="E453" s="245" t="s">
        <v>1</v>
      </c>
      <c r="F453" s="246" t="s">
        <v>1638</v>
      </c>
      <c r="G453" s="244"/>
      <c r="H453" s="247">
        <v>19</v>
      </c>
      <c r="I453" s="248"/>
      <c r="J453" s="244"/>
      <c r="K453" s="244"/>
      <c r="L453" s="249"/>
      <c r="M453" s="250"/>
      <c r="N453" s="251"/>
      <c r="O453" s="251"/>
      <c r="P453" s="251"/>
      <c r="Q453" s="251"/>
      <c r="R453" s="251"/>
      <c r="S453" s="251"/>
      <c r="T453" s="252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3" t="s">
        <v>156</v>
      </c>
      <c r="AU453" s="253" t="s">
        <v>84</v>
      </c>
      <c r="AV453" s="14" t="s">
        <v>84</v>
      </c>
      <c r="AW453" s="14" t="s">
        <v>30</v>
      </c>
      <c r="AX453" s="14" t="s">
        <v>74</v>
      </c>
      <c r="AY453" s="253" t="s">
        <v>146</v>
      </c>
    </row>
    <row r="454" s="15" customFormat="1">
      <c r="A454" s="15"/>
      <c r="B454" s="254"/>
      <c r="C454" s="255"/>
      <c r="D454" s="234" t="s">
        <v>156</v>
      </c>
      <c r="E454" s="256" t="s">
        <v>1</v>
      </c>
      <c r="F454" s="257" t="s">
        <v>160</v>
      </c>
      <c r="G454" s="255"/>
      <c r="H454" s="258">
        <v>19</v>
      </c>
      <c r="I454" s="259"/>
      <c r="J454" s="255"/>
      <c r="K454" s="255"/>
      <c r="L454" s="260"/>
      <c r="M454" s="261"/>
      <c r="N454" s="262"/>
      <c r="O454" s="262"/>
      <c r="P454" s="262"/>
      <c r="Q454" s="262"/>
      <c r="R454" s="262"/>
      <c r="S454" s="262"/>
      <c r="T454" s="263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64" t="s">
        <v>156</v>
      </c>
      <c r="AU454" s="264" t="s">
        <v>84</v>
      </c>
      <c r="AV454" s="15" t="s">
        <v>152</v>
      </c>
      <c r="AW454" s="15" t="s">
        <v>30</v>
      </c>
      <c r="AX454" s="15" t="s">
        <v>82</v>
      </c>
      <c r="AY454" s="264" t="s">
        <v>146</v>
      </c>
    </row>
    <row r="455" s="2" customFormat="1" ht="24.15" customHeight="1">
      <c r="A455" s="39"/>
      <c r="B455" s="40"/>
      <c r="C455" s="219" t="s">
        <v>326</v>
      </c>
      <c r="D455" s="219" t="s">
        <v>148</v>
      </c>
      <c r="E455" s="220" t="s">
        <v>1639</v>
      </c>
      <c r="F455" s="221" t="s">
        <v>1640</v>
      </c>
      <c r="G455" s="222" t="s">
        <v>218</v>
      </c>
      <c r="H455" s="223">
        <v>13.300000000000001</v>
      </c>
      <c r="I455" s="224"/>
      <c r="J455" s="225">
        <f>ROUND(I455*H455,2)</f>
        <v>0</v>
      </c>
      <c r="K455" s="221" t="s">
        <v>33</v>
      </c>
      <c r="L455" s="45"/>
      <c r="M455" s="226" t="s">
        <v>1</v>
      </c>
      <c r="N455" s="227" t="s">
        <v>39</v>
      </c>
      <c r="O455" s="92"/>
      <c r="P455" s="228">
        <f>O455*H455</f>
        <v>0</v>
      </c>
      <c r="Q455" s="228">
        <v>0</v>
      </c>
      <c r="R455" s="228">
        <f>Q455*H455</f>
        <v>0</v>
      </c>
      <c r="S455" s="228">
        <v>0</v>
      </c>
      <c r="T455" s="229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30" t="s">
        <v>190</v>
      </c>
      <c r="AT455" s="230" t="s">
        <v>148</v>
      </c>
      <c r="AU455" s="230" t="s">
        <v>84</v>
      </c>
      <c r="AY455" s="18" t="s">
        <v>146</v>
      </c>
      <c r="BE455" s="231">
        <f>IF(N455="základní",J455,0)</f>
        <v>0</v>
      </c>
      <c r="BF455" s="231">
        <f>IF(N455="snížená",J455,0)</f>
        <v>0</v>
      </c>
      <c r="BG455" s="231">
        <f>IF(N455="zákl. přenesená",J455,0)</f>
        <v>0</v>
      </c>
      <c r="BH455" s="231">
        <f>IF(N455="sníž. přenesená",J455,0)</f>
        <v>0</v>
      </c>
      <c r="BI455" s="231">
        <f>IF(N455="nulová",J455,0)</f>
        <v>0</v>
      </c>
      <c r="BJ455" s="18" t="s">
        <v>82</v>
      </c>
      <c r="BK455" s="231">
        <f>ROUND(I455*H455,2)</f>
        <v>0</v>
      </c>
      <c r="BL455" s="18" t="s">
        <v>190</v>
      </c>
      <c r="BM455" s="230" t="s">
        <v>487</v>
      </c>
    </row>
    <row r="456" s="13" customFormat="1">
      <c r="A456" s="13"/>
      <c r="B456" s="232"/>
      <c r="C456" s="233"/>
      <c r="D456" s="234" t="s">
        <v>156</v>
      </c>
      <c r="E456" s="235" t="s">
        <v>1</v>
      </c>
      <c r="F456" s="236" t="s">
        <v>1577</v>
      </c>
      <c r="G456" s="233"/>
      <c r="H456" s="235" t="s">
        <v>1</v>
      </c>
      <c r="I456" s="237"/>
      <c r="J456" s="233"/>
      <c r="K456" s="233"/>
      <c r="L456" s="238"/>
      <c r="M456" s="239"/>
      <c r="N456" s="240"/>
      <c r="O456" s="240"/>
      <c r="P456" s="240"/>
      <c r="Q456" s="240"/>
      <c r="R456" s="240"/>
      <c r="S456" s="240"/>
      <c r="T456" s="241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2" t="s">
        <v>156</v>
      </c>
      <c r="AU456" s="242" t="s">
        <v>84</v>
      </c>
      <c r="AV456" s="13" t="s">
        <v>82</v>
      </c>
      <c r="AW456" s="13" t="s">
        <v>30</v>
      </c>
      <c r="AX456" s="13" t="s">
        <v>74</v>
      </c>
      <c r="AY456" s="242" t="s">
        <v>146</v>
      </c>
    </row>
    <row r="457" s="14" customFormat="1">
      <c r="A457" s="14"/>
      <c r="B457" s="243"/>
      <c r="C457" s="244"/>
      <c r="D457" s="234" t="s">
        <v>156</v>
      </c>
      <c r="E457" s="245" t="s">
        <v>1</v>
      </c>
      <c r="F457" s="246" t="s">
        <v>1641</v>
      </c>
      <c r="G457" s="244"/>
      <c r="H457" s="247">
        <v>13.300000000000001</v>
      </c>
      <c r="I457" s="248"/>
      <c r="J457" s="244"/>
      <c r="K457" s="244"/>
      <c r="L457" s="249"/>
      <c r="M457" s="250"/>
      <c r="N457" s="251"/>
      <c r="O457" s="251"/>
      <c r="P457" s="251"/>
      <c r="Q457" s="251"/>
      <c r="R457" s="251"/>
      <c r="S457" s="251"/>
      <c r="T457" s="252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3" t="s">
        <v>156</v>
      </c>
      <c r="AU457" s="253" t="s">
        <v>84</v>
      </c>
      <c r="AV457" s="14" t="s">
        <v>84</v>
      </c>
      <c r="AW457" s="14" t="s">
        <v>30</v>
      </c>
      <c r="AX457" s="14" t="s">
        <v>74</v>
      </c>
      <c r="AY457" s="253" t="s">
        <v>146</v>
      </c>
    </row>
    <row r="458" s="15" customFormat="1">
      <c r="A458" s="15"/>
      <c r="B458" s="254"/>
      <c r="C458" s="255"/>
      <c r="D458" s="234" t="s">
        <v>156</v>
      </c>
      <c r="E458" s="256" t="s">
        <v>1</v>
      </c>
      <c r="F458" s="257" t="s">
        <v>160</v>
      </c>
      <c r="G458" s="255"/>
      <c r="H458" s="258">
        <v>13.300000000000001</v>
      </c>
      <c r="I458" s="259"/>
      <c r="J458" s="255"/>
      <c r="K458" s="255"/>
      <c r="L458" s="260"/>
      <c r="M458" s="261"/>
      <c r="N458" s="262"/>
      <c r="O458" s="262"/>
      <c r="P458" s="262"/>
      <c r="Q458" s="262"/>
      <c r="R458" s="262"/>
      <c r="S458" s="262"/>
      <c r="T458" s="263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T458" s="264" t="s">
        <v>156</v>
      </c>
      <c r="AU458" s="264" t="s">
        <v>84</v>
      </c>
      <c r="AV458" s="15" t="s">
        <v>152</v>
      </c>
      <c r="AW458" s="15" t="s">
        <v>30</v>
      </c>
      <c r="AX458" s="15" t="s">
        <v>82</v>
      </c>
      <c r="AY458" s="264" t="s">
        <v>146</v>
      </c>
    </row>
    <row r="459" s="2" customFormat="1" ht="24.15" customHeight="1">
      <c r="A459" s="39"/>
      <c r="B459" s="40"/>
      <c r="C459" s="219" t="s">
        <v>484</v>
      </c>
      <c r="D459" s="219" t="s">
        <v>148</v>
      </c>
      <c r="E459" s="220" t="s">
        <v>1642</v>
      </c>
      <c r="F459" s="221" t="s">
        <v>1643</v>
      </c>
      <c r="G459" s="222" t="s">
        <v>307</v>
      </c>
      <c r="H459" s="223">
        <v>3</v>
      </c>
      <c r="I459" s="224"/>
      <c r="J459" s="225">
        <f>ROUND(I459*H459,2)</f>
        <v>0</v>
      </c>
      <c r="K459" s="221" t="s">
        <v>33</v>
      </c>
      <c r="L459" s="45"/>
      <c r="M459" s="226" t="s">
        <v>1</v>
      </c>
      <c r="N459" s="227" t="s">
        <v>39</v>
      </c>
      <c r="O459" s="92"/>
      <c r="P459" s="228">
        <f>O459*H459</f>
        <v>0</v>
      </c>
      <c r="Q459" s="228">
        <v>0</v>
      </c>
      <c r="R459" s="228">
        <f>Q459*H459</f>
        <v>0</v>
      </c>
      <c r="S459" s="228">
        <v>0</v>
      </c>
      <c r="T459" s="229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30" t="s">
        <v>190</v>
      </c>
      <c r="AT459" s="230" t="s">
        <v>148</v>
      </c>
      <c r="AU459" s="230" t="s">
        <v>84</v>
      </c>
      <c r="AY459" s="18" t="s">
        <v>146</v>
      </c>
      <c r="BE459" s="231">
        <f>IF(N459="základní",J459,0)</f>
        <v>0</v>
      </c>
      <c r="BF459" s="231">
        <f>IF(N459="snížená",J459,0)</f>
        <v>0</v>
      </c>
      <c r="BG459" s="231">
        <f>IF(N459="zákl. přenesená",J459,0)</f>
        <v>0</v>
      </c>
      <c r="BH459" s="231">
        <f>IF(N459="sníž. přenesená",J459,0)</f>
        <v>0</v>
      </c>
      <c r="BI459" s="231">
        <f>IF(N459="nulová",J459,0)</f>
        <v>0</v>
      </c>
      <c r="BJ459" s="18" t="s">
        <v>82</v>
      </c>
      <c r="BK459" s="231">
        <f>ROUND(I459*H459,2)</f>
        <v>0</v>
      </c>
      <c r="BL459" s="18" t="s">
        <v>190</v>
      </c>
      <c r="BM459" s="230" t="s">
        <v>490</v>
      </c>
    </row>
    <row r="460" s="14" customFormat="1">
      <c r="A460" s="14"/>
      <c r="B460" s="243"/>
      <c r="C460" s="244"/>
      <c r="D460" s="234" t="s">
        <v>156</v>
      </c>
      <c r="E460" s="245" t="s">
        <v>1</v>
      </c>
      <c r="F460" s="246" t="s">
        <v>1644</v>
      </c>
      <c r="G460" s="244"/>
      <c r="H460" s="247">
        <v>3</v>
      </c>
      <c r="I460" s="248"/>
      <c r="J460" s="244"/>
      <c r="K460" s="244"/>
      <c r="L460" s="249"/>
      <c r="M460" s="250"/>
      <c r="N460" s="251"/>
      <c r="O460" s="251"/>
      <c r="P460" s="251"/>
      <c r="Q460" s="251"/>
      <c r="R460" s="251"/>
      <c r="S460" s="251"/>
      <c r="T460" s="252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3" t="s">
        <v>156</v>
      </c>
      <c r="AU460" s="253" t="s">
        <v>84</v>
      </c>
      <c r="AV460" s="14" t="s">
        <v>84</v>
      </c>
      <c r="AW460" s="14" t="s">
        <v>30</v>
      </c>
      <c r="AX460" s="14" t="s">
        <v>74</v>
      </c>
      <c r="AY460" s="253" t="s">
        <v>146</v>
      </c>
    </row>
    <row r="461" s="15" customFormat="1">
      <c r="A461" s="15"/>
      <c r="B461" s="254"/>
      <c r="C461" s="255"/>
      <c r="D461" s="234" t="s">
        <v>156</v>
      </c>
      <c r="E461" s="256" t="s">
        <v>1</v>
      </c>
      <c r="F461" s="257" t="s">
        <v>160</v>
      </c>
      <c r="G461" s="255"/>
      <c r="H461" s="258">
        <v>3</v>
      </c>
      <c r="I461" s="259"/>
      <c r="J461" s="255"/>
      <c r="K461" s="255"/>
      <c r="L461" s="260"/>
      <c r="M461" s="261"/>
      <c r="N461" s="262"/>
      <c r="O461" s="262"/>
      <c r="P461" s="262"/>
      <c r="Q461" s="262"/>
      <c r="R461" s="262"/>
      <c r="S461" s="262"/>
      <c r="T461" s="263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64" t="s">
        <v>156</v>
      </c>
      <c r="AU461" s="264" t="s">
        <v>84</v>
      </c>
      <c r="AV461" s="15" t="s">
        <v>152</v>
      </c>
      <c r="AW461" s="15" t="s">
        <v>30</v>
      </c>
      <c r="AX461" s="15" t="s">
        <v>82</v>
      </c>
      <c r="AY461" s="264" t="s">
        <v>146</v>
      </c>
    </row>
    <row r="462" s="2" customFormat="1" ht="24.15" customHeight="1">
      <c r="A462" s="39"/>
      <c r="B462" s="40"/>
      <c r="C462" s="219" t="s">
        <v>329</v>
      </c>
      <c r="D462" s="219" t="s">
        <v>148</v>
      </c>
      <c r="E462" s="220" t="s">
        <v>1645</v>
      </c>
      <c r="F462" s="221" t="s">
        <v>1646</v>
      </c>
      <c r="G462" s="222" t="s">
        <v>307</v>
      </c>
      <c r="H462" s="223">
        <v>3</v>
      </c>
      <c r="I462" s="224"/>
      <c r="J462" s="225">
        <f>ROUND(I462*H462,2)</f>
        <v>0</v>
      </c>
      <c r="K462" s="221" t="s">
        <v>33</v>
      </c>
      <c r="L462" s="45"/>
      <c r="M462" s="226" t="s">
        <v>1</v>
      </c>
      <c r="N462" s="227" t="s">
        <v>39</v>
      </c>
      <c r="O462" s="92"/>
      <c r="P462" s="228">
        <f>O462*H462</f>
        <v>0</v>
      </c>
      <c r="Q462" s="228">
        <v>0</v>
      </c>
      <c r="R462" s="228">
        <f>Q462*H462</f>
        <v>0</v>
      </c>
      <c r="S462" s="228">
        <v>0</v>
      </c>
      <c r="T462" s="229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30" t="s">
        <v>190</v>
      </c>
      <c r="AT462" s="230" t="s">
        <v>148</v>
      </c>
      <c r="AU462" s="230" t="s">
        <v>84</v>
      </c>
      <c r="AY462" s="18" t="s">
        <v>146</v>
      </c>
      <c r="BE462" s="231">
        <f>IF(N462="základní",J462,0)</f>
        <v>0</v>
      </c>
      <c r="BF462" s="231">
        <f>IF(N462="snížená",J462,0)</f>
        <v>0</v>
      </c>
      <c r="BG462" s="231">
        <f>IF(N462="zákl. přenesená",J462,0)</f>
        <v>0</v>
      </c>
      <c r="BH462" s="231">
        <f>IF(N462="sníž. přenesená",J462,0)</f>
        <v>0</v>
      </c>
      <c r="BI462" s="231">
        <f>IF(N462="nulová",J462,0)</f>
        <v>0</v>
      </c>
      <c r="BJ462" s="18" t="s">
        <v>82</v>
      </c>
      <c r="BK462" s="231">
        <f>ROUND(I462*H462,2)</f>
        <v>0</v>
      </c>
      <c r="BL462" s="18" t="s">
        <v>190</v>
      </c>
      <c r="BM462" s="230" t="s">
        <v>495</v>
      </c>
    </row>
    <row r="463" s="14" customFormat="1">
      <c r="A463" s="14"/>
      <c r="B463" s="243"/>
      <c r="C463" s="244"/>
      <c r="D463" s="234" t="s">
        <v>156</v>
      </c>
      <c r="E463" s="245" t="s">
        <v>1</v>
      </c>
      <c r="F463" s="246" t="s">
        <v>1644</v>
      </c>
      <c r="G463" s="244"/>
      <c r="H463" s="247">
        <v>3</v>
      </c>
      <c r="I463" s="248"/>
      <c r="J463" s="244"/>
      <c r="K463" s="244"/>
      <c r="L463" s="249"/>
      <c r="M463" s="250"/>
      <c r="N463" s="251"/>
      <c r="O463" s="251"/>
      <c r="P463" s="251"/>
      <c r="Q463" s="251"/>
      <c r="R463" s="251"/>
      <c r="S463" s="251"/>
      <c r="T463" s="252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3" t="s">
        <v>156</v>
      </c>
      <c r="AU463" s="253" t="s">
        <v>84</v>
      </c>
      <c r="AV463" s="14" t="s">
        <v>84</v>
      </c>
      <c r="AW463" s="14" t="s">
        <v>30</v>
      </c>
      <c r="AX463" s="14" t="s">
        <v>74</v>
      </c>
      <c r="AY463" s="253" t="s">
        <v>146</v>
      </c>
    </row>
    <row r="464" s="15" customFormat="1">
      <c r="A464" s="15"/>
      <c r="B464" s="254"/>
      <c r="C464" s="255"/>
      <c r="D464" s="234" t="s">
        <v>156</v>
      </c>
      <c r="E464" s="256" t="s">
        <v>1</v>
      </c>
      <c r="F464" s="257" t="s">
        <v>160</v>
      </c>
      <c r="G464" s="255"/>
      <c r="H464" s="258">
        <v>3</v>
      </c>
      <c r="I464" s="259"/>
      <c r="J464" s="255"/>
      <c r="K464" s="255"/>
      <c r="L464" s="260"/>
      <c r="M464" s="261"/>
      <c r="N464" s="262"/>
      <c r="O464" s="262"/>
      <c r="P464" s="262"/>
      <c r="Q464" s="262"/>
      <c r="R464" s="262"/>
      <c r="S464" s="262"/>
      <c r="T464" s="263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64" t="s">
        <v>156</v>
      </c>
      <c r="AU464" s="264" t="s">
        <v>84</v>
      </c>
      <c r="AV464" s="15" t="s">
        <v>152</v>
      </c>
      <c r="AW464" s="15" t="s">
        <v>30</v>
      </c>
      <c r="AX464" s="15" t="s">
        <v>82</v>
      </c>
      <c r="AY464" s="264" t="s">
        <v>146</v>
      </c>
    </row>
    <row r="465" s="2" customFormat="1" ht="37.8" customHeight="1">
      <c r="A465" s="39"/>
      <c r="B465" s="40"/>
      <c r="C465" s="219" t="s">
        <v>491</v>
      </c>
      <c r="D465" s="219" t="s">
        <v>148</v>
      </c>
      <c r="E465" s="220" t="s">
        <v>1647</v>
      </c>
      <c r="F465" s="221" t="s">
        <v>1648</v>
      </c>
      <c r="G465" s="222" t="s">
        <v>151</v>
      </c>
      <c r="H465" s="223">
        <v>15.24</v>
      </c>
      <c r="I465" s="224"/>
      <c r="J465" s="225">
        <f>ROUND(I465*H465,2)</f>
        <v>0</v>
      </c>
      <c r="K465" s="221" t="s">
        <v>1</v>
      </c>
      <c r="L465" s="45"/>
      <c r="M465" s="226" t="s">
        <v>1</v>
      </c>
      <c r="N465" s="227" t="s">
        <v>39</v>
      </c>
      <c r="O465" s="92"/>
      <c r="P465" s="228">
        <f>O465*H465</f>
        <v>0</v>
      </c>
      <c r="Q465" s="228">
        <v>0</v>
      </c>
      <c r="R465" s="228">
        <f>Q465*H465</f>
        <v>0</v>
      </c>
      <c r="S465" s="228">
        <v>0</v>
      </c>
      <c r="T465" s="229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30" t="s">
        <v>190</v>
      </c>
      <c r="AT465" s="230" t="s">
        <v>148</v>
      </c>
      <c r="AU465" s="230" t="s">
        <v>84</v>
      </c>
      <c r="AY465" s="18" t="s">
        <v>146</v>
      </c>
      <c r="BE465" s="231">
        <f>IF(N465="základní",J465,0)</f>
        <v>0</v>
      </c>
      <c r="BF465" s="231">
        <f>IF(N465="snížená",J465,0)</f>
        <v>0</v>
      </c>
      <c r="BG465" s="231">
        <f>IF(N465="zákl. přenesená",J465,0)</f>
        <v>0</v>
      </c>
      <c r="BH465" s="231">
        <f>IF(N465="sníž. přenesená",J465,0)</f>
        <v>0</v>
      </c>
      <c r="BI465" s="231">
        <f>IF(N465="nulová",J465,0)</f>
        <v>0</v>
      </c>
      <c r="BJ465" s="18" t="s">
        <v>82</v>
      </c>
      <c r="BK465" s="231">
        <f>ROUND(I465*H465,2)</f>
        <v>0</v>
      </c>
      <c r="BL465" s="18" t="s">
        <v>190</v>
      </c>
      <c r="BM465" s="230" t="s">
        <v>498</v>
      </c>
    </row>
    <row r="466" s="13" customFormat="1">
      <c r="A466" s="13"/>
      <c r="B466" s="232"/>
      <c r="C466" s="233"/>
      <c r="D466" s="234" t="s">
        <v>156</v>
      </c>
      <c r="E466" s="235" t="s">
        <v>1</v>
      </c>
      <c r="F466" s="236" t="s">
        <v>1401</v>
      </c>
      <c r="G466" s="233"/>
      <c r="H466" s="235" t="s">
        <v>1</v>
      </c>
      <c r="I466" s="237"/>
      <c r="J466" s="233"/>
      <c r="K466" s="233"/>
      <c r="L466" s="238"/>
      <c r="M466" s="239"/>
      <c r="N466" s="240"/>
      <c r="O466" s="240"/>
      <c r="P466" s="240"/>
      <c r="Q466" s="240"/>
      <c r="R466" s="240"/>
      <c r="S466" s="240"/>
      <c r="T466" s="241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2" t="s">
        <v>156</v>
      </c>
      <c r="AU466" s="242" t="s">
        <v>84</v>
      </c>
      <c r="AV466" s="13" t="s">
        <v>82</v>
      </c>
      <c r="AW466" s="13" t="s">
        <v>30</v>
      </c>
      <c r="AX466" s="13" t="s">
        <v>74</v>
      </c>
      <c r="AY466" s="242" t="s">
        <v>146</v>
      </c>
    </row>
    <row r="467" s="14" customFormat="1">
      <c r="A467" s="14"/>
      <c r="B467" s="243"/>
      <c r="C467" s="244"/>
      <c r="D467" s="234" t="s">
        <v>156</v>
      </c>
      <c r="E467" s="245" t="s">
        <v>1</v>
      </c>
      <c r="F467" s="246" t="s">
        <v>1649</v>
      </c>
      <c r="G467" s="244"/>
      <c r="H467" s="247">
        <v>15.24</v>
      </c>
      <c r="I467" s="248"/>
      <c r="J467" s="244"/>
      <c r="K467" s="244"/>
      <c r="L467" s="249"/>
      <c r="M467" s="250"/>
      <c r="N467" s="251"/>
      <c r="O467" s="251"/>
      <c r="P467" s="251"/>
      <c r="Q467" s="251"/>
      <c r="R467" s="251"/>
      <c r="S467" s="251"/>
      <c r="T467" s="252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3" t="s">
        <v>156</v>
      </c>
      <c r="AU467" s="253" t="s">
        <v>84</v>
      </c>
      <c r="AV467" s="14" t="s">
        <v>84</v>
      </c>
      <c r="AW467" s="14" t="s">
        <v>30</v>
      </c>
      <c r="AX467" s="14" t="s">
        <v>74</v>
      </c>
      <c r="AY467" s="253" t="s">
        <v>146</v>
      </c>
    </row>
    <row r="468" s="15" customFormat="1">
      <c r="A468" s="15"/>
      <c r="B468" s="254"/>
      <c r="C468" s="255"/>
      <c r="D468" s="234" t="s">
        <v>156</v>
      </c>
      <c r="E468" s="256" t="s">
        <v>1</v>
      </c>
      <c r="F468" s="257" t="s">
        <v>160</v>
      </c>
      <c r="G468" s="255"/>
      <c r="H468" s="258">
        <v>15.24</v>
      </c>
      <c r="I468" s="259"/>
      <c r="J468" s="255"/>
      <c r="K468" s="255"/>
      <c r="L468" s="260"/>
      <c r="M468" s="261"/>
      <c r="N468" s="262"/>
      <c r="O468" s="262"/>
      <c r="P468" s="262"/>
      <c r="Q468" s="262"/>
      <c r="R468" s="262"/>
      <c r="S468" s="262"/>
      <c r="T468" s="263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T468" s="264" t="s">
        <v>156</v>
      </c>
      <c r="AU468" s="264" t="s">
        <v>84</v>
      </c>
      <c r="AV468" s="15" t="s">
        <v>152</v>
      </c>
      <c r="AW468" s="15" t="s">
        <v>30</v>
      </c>
      <c r="AX468" s="15" t="s">
        <v>82</v>
      </c>
      <c r="AY468" s="264" t="s">
        <v>146</v>
      </c>
    </row>
    <row r="469" s="2" customFormat="1" ht="33" customHeight="1">
      <c r="A469" s="39"/>
      <c r="B469" s="40"/>
      <c r="C469" s="219" t="s">
        <v>333</v>
      </c>
      <c r="D469" s="219" t="s">
        <v>148</v>
      </c>
      <c r="E469" s="220" t="s">
        <v>1650</v>
      </c>
      <c r="F469" s="221" t="s">
        <v>1651</v>
      </c>
      <c r="G469" s="222" t="s">
        <v>151</v>
      </c>
      <c r="H469" s="223">
        <v>10.4</v>
      </c>
      <c r="I469" s="224"/>
      <c r="J469" s="225">
        <f>ROUND(I469*H469,2)</f>
        <v>0</v>
      </c>
      <c r="K469" s="221" t="s">
        <v>33</v>
      </c>
      <c r="L469" s="45"/>
      <c r="M469" s="226" t="s">
        <v>1</v>
      </c>
      <c r="N469" s="227" t="s">
        <v>39</v>
      </c>
      <c r="O469" s="92"/>
      <c r="P469" s="228">
        <f>O469*H469</f>
        <v>0</v>
      </c>
      <c r="Q469" s="228">
        <v>0</v>
      </c>
      <c r="R469" s="228">
        <f>Q469*H469</f>
        <v>0</v>
      </c>
      <c r="S469" s="228">
        <v>0</v>
      </c>
      <c r="T469" s="229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30" t="s">
        <v>190</v>
      </c>
      <c r="AT469" s="230" t="s">
        <v>148</v>
      </c>
      <c r="AU469" s="230" t="s">
        <v>84</v>
      </c>
      <c r="AY469" s="18" t="s">
        <v>146</v>
      </c>
      <c r="BE469" s="231">
        <f>IF(N469="základní",J469,0)</f>
        <v>0</v>
      </c>
      <c r="BF469" s="231">
        <f>IF(N469="snížená",J469,0)</f>
        <v>0</v>
      </c>
      <c r="BG469" s="231">
        <f>IF(N469="zákl. přenesená",J469,0)</f>
        <v>0</v>
      </c>
      <c r="BH469" s="231">
        <f>IF(N469="sníž. přenesená",J469,0)</f>
        <v>0</v>
      </c>
      <c r="BI469" s="231">
        <f>IF(N469="nulová",J469,0)</f>
        <v>0</v>
      </c>
      <c r="BJ469" s="18" t="s">
        <v>82</v>
      </c>
      <c r="BK469" s="231">
        <f>ROUND(I469*H469,2)</f>
        <v>0</v>
      </c>
      <c r="BL469" s="18" t="s">
        <v>190</v>
      </c>
      <c r="BM469" s="230" t="s">
        <v>502</v>
      </c>
    </row>
    <row r="470" s="14" customFormat="1">
      <c r="A470" s="14"/>
      <c r="B470" s="243"/>
      <c r="C470" s="244"/>
      <c r="D470" s="234" t="s">
        <v>156</v>
      </c>
      <c r="E470" s="245" t="s">
        <v>1</v>
      </c>
      <c r="F470" s="246" t="s">
        <v>1652</v>
      </c>
      <c r="G470" s="244"/>
      <c r="H470" s="247">
        <v>5.2000000000000002</v>
      </c>
      <c r="I470" s="248"/>
      <c r="J470" s="244"/>
      <c r="K470" s="244"/>
      <c r="L470" s="249"/>
      <c r="M470" s="250"/>
      <c r="N470" s="251"/>
      <c r="O470" s="251"/>
      <c r="P470" s="251"/>
      <c r="Q470" s="251"/>
      <c r="R470" s="251"/>
      <c r="S470" s="251"/>
      <c r="T470" s="252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3" t="s">
        <v>156</v>
      </c>
      <c r="AU470" s="253" t="s">
        <v>84</v>
      </c>
      <c r="AV470" s="14" t="s">
        <v>84</v>
      </c>
      <c r="AW470" s="14" t="s">
        <v>30</v>
      </c>
      <c r="AX470" s="14" t="s">
        <v>74</v>
      </c>
      <c r="AY470" s="253" t="s">
        <v>146</v>
      </c>
    </row>
    <row r="471" s="14" customFormat="1">
      <c r="A471" s="14"/>
      <c r="B471" s="243"/>
      <c r="C471" s="244"/>
      <c r="D471" s="234" t="s">
        <v>156</v>
      </c>
      <c r="E471" s="245" t="s">
        <v>1</v>
      </c>
      <c r="F471" s="246" t="s">
        <v>1653</v>
      </c>
      <c r="G471" s="244"/>
      <c r="H471" s="247">
        <v>5.2000000000000002</v>
      </c>
      <c r="I471" s="248"/>
      <c r="J471" s="244"/>
      <c r="K471" s="244"/>
      <c r="L471" s="249"/>
      <c r="M471" s="250"/>
      <c r="N471" s="251"/>
      <c r="O471" s="251"/>
      <c r="P471" s="251"/>
      <c r="Q471" s="251"/>
      <c r="R471" s="251"/>
      <c r="S471" s="251"/>
      <c r="T471" s="252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3" t="s">
        <v>156</v>
      </c>
      <c r="AU471" s="253" t="s">
        <v>84</v>
      </c>
      <c r="AV471" s="14" t="s">
        <v>84</v>
      </c>
      <c r="AW471" s="14" t="s">
        <v>30</v>
      </c>
      <c r="AX471" s="14" t="s">
        <v>74</v>
      </c>
      <c r="AY471" s="253" t="s">
        <v>146</v>
      </c>
    </row>
    <row r="472" s="15" customFormat="1">
      <c r="A472" s="15"/>
      <c r="B472" s="254"/>
      <c r="C472" s="255"/>
      <c r="D472" s="234" t="s">
        <v>156</v>
      </c>
      <c r="E472" s="256" t="s">
        <v>1</v>
      </c>
      <c r="F472" s="257" t="s">
        <v>160</v>
      </c>
      <c r="G472" s="255"/>
      <c r="H472" s="258">
        <v>10.4</v>
      </c>
      <c r="I472" s="259"/>
      <c r="J472" s="255"/>
      <c r="K472" s="255"/>
      <c r="L472" s="260"/>
      <c r="M472" s="261"/>
      <c r="N472" s="262"/>
      <c r="O472" s="262"/>
      <c r="P472" s="262"/>
      <c r="Q472" s="262"/>
      <c r="R472" s="262"/>
      <c r="S472" s="262"/>
      <c r="T472" s="263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T472" s="264" t="s">
        <v>156</v>
      </c>
      <c r="AU472" s="264" t="s">
        <v>84</v>
      </c>
      <c r="AV472" s="15" t="s">
        <v>152</v>
      </c>
      <c r="AW472" s="15" t="s">
        <v>30</v>
      </c>
      <c r="AX472" s="15" t="s">
        <v>82</v>
      </c>
      <c r="AY472" s="264" t="s">
        <v>146</v>
      </c>
    </row>
    <row r="473" s="2" customFormat="1" ht="33" customHeight="1">
      <c r="A473" s="39"/>
      <c r="B473" s="40"/>
      <c r="C473" s="219" t="s">
        <v>499</v>
      </c>
      <c r="D473" s="219" t="s">
        <v>148</v>
      </c>
      <c r="E473" s="220" t="s">
        <v>1654</v>
      </c>
      <c r="F473" s="221" t="s">
        <v>1655</v>
      </c>
      <c r="G473" s="222" t="s">
        <v>151</v>
      </c>
      <c r="H473" s="223">
        <v>15.34</v>
      </c>
      <c r="I473" s="224"/>
      <c r="J473" s="225">
        <f>ROUND(I473*H473,2)</f>
        <v>0</v>
      </c>
      <c r="K473" s="221" t="s">
        <v>33</v>
      </c>
      <c r="L473" s="45"/>
      <c r="M473" s="226" t="s">
        <v>1</v>
      </c>
      <c r="N473" s="227" t="s">
        <v>39</v>
      </c>
      <c r="O473" s="92"/>
      <c r="P473" s="228">
        <f>O473*H473</f>
        <v>0</v>
      </c>
      <c r="Q473" s="228">
        <v>0</v>
      </c>
      <c r="R473" s="228">
        <f>Q473*H473</f>
        <v>0</v>
      </c>
      <c r="S473" s="228">
        <v>0</v>
      </c>
      <c r="T473" s="229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30" t="s">
        <v>190</v>
      </c>
      <c r="AT473" s="230" t="s">
        <v>148</v>
      </c>
      <c r="AU473" s="230" t="s">
        <v>84</v>
      </c>
      <c r="AY473" s="18" t="s">
        <v>146</v>
      </c>
      <c r="BE473" s="231">
        <f>IF(N473="základní",J473,0)</f>
        <v>0</v>
      </c>
      <c r="BF473" s="231">
        <f>IF(N473="snížená",J473,0)</f>
        <v>0</v>
      </c>
      <c r="BG473" s="231">
        <f>IF(N473="zákl. přenesená",J473,0)</f>
        <v>0</v>
      </c>
      <c r="BH473" s="231">
        <f>IF(N473="sníž. přenesená",J473,0)</f>
        <v>0</v>
      </c>
      <c r="BI473" s="231">
        <f>IF(N473="nulová",J473,0)</f>
        <v>0</v>
      </c>
      <c r="BJ473" s="18" t="s">
        <v>82</v>
      </c>
      <c r="BK473" s="231">
        <f>ROUND(I473*H473,2)</f>
        <v>0</v>
      </c>
      <c r="BL473" s="18" t="s">
        <v>190</v>
      </c>
      <c r="BM473" s="230" t="s">
        <v>505</v>
      </c>
    </row>
    <row r="474" s="13" customFormat="1">
      <c r="A474" s="13"/>
      <c r="B474" s="232"/>
      <c r="C474" s="233"/>
      <c r="D474" s="234" t="s">
        <v>156</v>
      </c>
      <c r="E474" s="235" t="s">
        <v>1</v>
      </c>
      <c r="F474" s="236" t="s">
        <v>1587</v>
      </c>
      <c r="G474" s="233"/>
      <c r="H474" s="235" t="s">
        <v>1</v>
      </c>
      <c r="I474" s="237"/>
      <c r="J474" s="233"/>
      <c r="K474" s="233"/>
      <c r="L474" s="238"/>
      <c r="M474" s="239"/>
      <c r="N474" s="240"/>
      <c r="O474" s="240"/>
      <c r="P474" s="240"/>
      <c r="Q474" s="240"/>
      <c r="R474" s="240"/>
      <c r="S474" s="240"/>
      <c r="T474" s="241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2" t="s">
        <v>156</v>
      </c>
      <c r="AU474" s="242" t="s">
        <v>84</v>
      </c>
      <c r="AV474" s="13" t="s">
        <v>82</v>
      </c>
      <c r="AW474" s="13" t="s">
        <v>30</v>
      </c>
      <c r="AX474" s="13" t="s">
        <v>74</v>
      </c>
      <c r="AY474" s="242" t="s">
        <v>146</v>
      </c>
    </row>
    <row r="475" s="13" customFormat="1">
      <c r="A475" s="13"/>
      <c r="B475" s="232"/>
      <c r="C475" s="233"/>
      <c r="D475" s="234" t="s">
        <v>156</v>
      </c>
      <c r="E475" s="235" t="s">
        <v>1</v>
      </c>
      <c r="F475" s="236" t="s">
        <v>1588</v>
      </c>
      <c r="G475" s="233"/>
      <c r="H475" s="235" t="s">
        <v>1</v>
      </c>
      <c r="I475" s="237"/>
      <c r="J475" s="233"/>
      <c r="K475" s="233"/>
      <c r="L475" s="238"/>
      <c r="M475" s="239"/>
      <c r="N475" s="240"/>
      <c r="O475" s="240"/>
      <c r="P475" s="240"/>
      <c r="Q475" s="240"/>
      <c r="R475" s="240"/>
      <c r="S475" s="240"/>
      <c r="T475" s="241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2" t="s">
        <v>156</v>
      </c>
      <c r="AU475" s="242" t="s">
        <v>84</v>
      </c>
      <c r="AV475" s="13" t="s">
        <v>82</v>
      </c>
      <c r="AW475" s="13" t="s">
        <v>30</v>
      </c>
      <c r="AX475" s="13" t="s">
        <v>74</v>
      </c>
      <c r="AY475" s="242" t="s">
        <v>146</v>
      </c>
    </row>
    <row r="476" s="14" customFormat="1">
      <c r="A476" s="14"/>
      <c r="B476" s="243"/>
      <c r="C476" s="244"/>
      <c r="D476" s="234" t="s">
        <v>156</v>
      </c>
      <c r="E476" s="245" t="s">
        <v>1</v>
      </c>
      <c r="F476" s="246" t="s">
        <v>1589</v>
      </c>
      <c r="G476" s="244"/>
      <c r="H476" s="247">
        <v>15.34</v>
      </c>
      <c r="I476" s="248"/>
      <c r="J476" s="244"/>
      <c r="K476" s="244"/>
      <c r="L476" s="249"/>
      <c r="M476" s="250"/>
      <c r="N476" s="251"/>
      <c r="O476" s="251"/>
      <c r="P476" s="251"/>
      <c r="Q476" s="251"/>
      <c r="R476" s="251"/>
      <c r="S476" s="251"/>
      <c r="T476" s="252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3" t="s">
        <v>156</v>
      </c>
      <c r="AU476" s="253" t="s">
        <v>84</v>
      </c>
      <c r="AV476" s="14" t="s">
        <v>84</v>
      </c>
      <c r="AW476" s="14" t="s">
        <v>30</v>
      </c>
      <c r="AX476" s="14" t="s">
        <v>74</v>
      </c>
      <c r="AY476" s="253" t="s">
        <v>146</v>
      </c>
    </row>
    <row r="477" s="15" customFormat="1">
      <c r="A477" s="15"/>
      <c r="B477" s="254"/>
      <c r="C477" s="255"/>
      <c r="D477" s="234" t="s">
        <v>156</v>
      </c>
      <c r="E477" s="256" t="s">
        <v>1</v>
      </c>
      <c r="F477" s="257" t="s">
        <v>160</v>
      </c>
      <c r="G477" s="255"/>
      <c r="H477" s="258">
        <v>15.34</v>
      </c>
      <c r="I477" s="259"/>
      <c r="J477" s="255"/>
      <c r="K477" s="255"/>
      <c r="L477" s="260"/>
      <c r="M477" s="261"/>
      <c r="N477" s="262"/>
      <c r="O477" s="262"/>
      <c r="P477" s="262"/>
      <c r="Q477" s="262"/>
      <c r="R477" s="262"/>
      <c r="S477" s="262"/>
      <c r="T477" s="263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T477" s="264" t="s">
        <v>156</v>
      </c>
      <c r="AU477" s="264" t="s">
        <v>84</v>
      </c>
      <c r="AV477" s="15" t="s">
        <v>152</v>
      </c>
      <c r="AW477" s="15" t="s">
        <v>30</v>
      </c>
      <c r="AX477" s="15" t="s">
        <v>82</v>
      </c>
      <c r="AY477" s="264" t="s">
        <v>146</v>
      </c>
    </row>
    <row r="478" s="2" customFormat="1" ht="33" customHeight="1">
      <c r="A478" s="39"/>
      <c r="B478" s="40"/>
      <c r="C478" s="219" t="s">
        <v>336</v>
      </c>
      <c r="D478" s="219" t="s">
        <v>148</v>
      </c>
      <c r="E478" s="220" t="s">
        <v>1656</v>
      </c>
      <c r="F478" s="221" t="s">
        <v>1657</v>
      </c>
      <c r="G478" s="222" t="s">
        <v>218</v>
      </c>
      <c r="H478" s="223">
        <v>3.383</v>
      </c>
      <c r="I478" s="224"/>
      <c r="J478" s="225">
        <f>ROUND(I478*H478,2)</f>
        <v>0</v>
      </c>
      <c r="K478" s="221" t="s">
        <v>33</v>
      </c>
      <c r="L478" s="45"/>
      <c r="M478" s="226" t="s">
        <v>1</v>
      </c>
      <c r="N478" s="227" t="s">
        <v>39</v>
      </c>
      <c r="O478" s="92"/>
      <c r="P478" s="228">
        <f>O478*H478</f>
        <v>0</v>
      </c>
      <c r="Q478" s="228">
        <v>0</v>
      </c>
      <c r="R478" s="228">
        <f>Q478*H478</f>
        <v>0</v>
      </c>
      <c r="S478" s="228">
        <v>0</v>
      </c>
      <c r="T478" s="229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30" t="s">
        <v>190</v>
      </c>
      <c r="AT478" s="230" t="s">
        <v>148</v>
      </c>
      <c r="AU478" s="230" t="s">
        <v>84</v>
      </c>
      <c r="AY478" s="18" t="s">
        <v>146</v>
      </c>
      <c r="BE478" s="231">
        <f>IF(N478="základní",J478,0)</f>
        <v>0</v>
      </c>
      <c r="BF478" s="231">
        <f>IF(N478="snížená",J478,0)</f>
        <v>0</v>
      </c>
      <c r="BG478" s="231">
        <f>IF(N478="zákl. přenesená",J478,0)</f>
        <v>0</v>
      </c>
      <c r="BH478" s="231">
        <f>IF(N478="sníž. přenesená",J478,0)</f>
        <v>0</v>
      </c>
      <c r="BI478" s="231">
        <f>IF(N478="nulová",J478,0)</f>
        <v>0</v>
      </c>
      <c r="BJ478" s="18" t="s">
        <v>82</v>
      </c>
      <c r="BK478" s="231">
        <f>ROUND(I478*H478,2)</f>
        <v>0</v>
      </c>
      <c r="BL478" s="18" t="s">
        <v>190</v>
      </c>
      <c r="BM478" s="230" t="s">
        <v>510</v>
      </c>
    </row>
    <row r="479" s="13" customFormat="1">
      <c r="A479" s="13"/>
      <c r="B479" s="232"/>
      <c r="C479" s="233"/>
      <c r="D479" s="234" t="s">
        <v>156</v>
      </c>
      <c r="E479" s="235" t="s">
        <v>1</v>
      </c>
      <c r="F479" s="236" t="s">
        <v>1590</v>
      </c>
      <c r="G479" s="233"/>
      <c r="H479" s="235" t="s">
        <v>1</v>
      </c>
      <c r="I479" s="237"/>
      <c r="J479" s="233"/>
      <c r="K479" s="233"/>
      <c r="L479" s="238"/>
      <c r="M479" s="239"/>
      <c r="N479" s="240"/>
      <c r="O479" s="240"/>
      <c r="P479" s="240"/>
      <c r="Q479" s="240"/>
      <c r="R479" s="240"/>
      <c r="S479" s="240"/>
      <c r="T479" s="241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2" t="s">
        <v>156</v>
      </c>
      <c r="AU479" s="242" t="s">
        <v>84</v>
      </c>
      <c r="AV479" s="13" t="s">
        <v>82</v>
      </c>
      <c r="AW479" s="13" t="s">
        <v>30</v>
      </c>
      <c r="AX479" s="13" t="s">
        <v>74</v>
      </c>
      <c r="AY479" s="242" t="s">
        <v>146</v>
      </c>
    </row>
    <row r="480" s="14" customFormat="1">
      <c r="A480" s="14"/>
      <c r="B480" s="243"/>
      <c r="C480" s="244"/>
      <c r="D480" s="234" t="s">
        <v>156</v>
      </c>
      <c r="E480" s="245" t="s">
        <v>1</v>
      </c>
      <c r="F480" s="246" t="s">
        <v>1612</v>
      </c>
      <c r="G480" s="244"/>
      <c r="H480" s="247">
        <v>0.74299999999999999</v>
      </c>
      <c r="I480" s="248"/>
      <c r="J480" s="244"/>
      <c r="K480" s="244"/>
      <c r="L480" s="249"/>
      <c r="M480" s="250"/>
      <c r="N480" s="251"/>
      <c r="O480" s="251"/>
      <c r="P480" s="251"/>
      <c r="Q480" s="251"/>
      <c r="R480" s="251"/>
      <c r="S480" s="251"/>
      <c r="T480" s="252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3" t="s">
        <v>156</v>
      </c>
      <c r="AU480" s="253" t="s">
        <v>84</v>
      </c>
      <c r="AV480" s="14" t="s">
        <v>84</v>
      </c>
      <c r="AW480" s="14" t="s">
        <v>30</v>
      </c>
      <c r="AX480" s="14" t="s">
        <v>74</v>
      </c>
      <c r="AY480" s="253" t="s">
        <v>146</v>
      </c>
    </row>
    <row r="481" s="14" customFormat="1">
      <c r="A481" s="14"/>
      <c r="B481" s="243"/>
      <c r="C481" s="244"/>
      <c r="D481" s="234" t="s">
        <v>156</v>
      </c>
      <c r="E481" s="245" t="s">
        <v>1</v>
      </c>
      <c r="F481" s="246" t="s">
        <v>1613</v>
      </c>
      <c r="G481" s="244"/>
      <c r="H481" s="247">
        <v>1.4850000000000001</v>
      </c>
      <c r="I481" s="248"/>
      <c r="J481" s="244"/>
      <c r="K481" s="244"/>
      <c r="L481" s="249"/>
      <c r="M481" s="250"/>
      <c r="N481" s="251"/>
      <c r="O481" s="251"/>
      <c r="P481" s="251"/>
      <c r="Q481" s="251"/>
      <c r="R481" s="251"/>
      <c r="S481" s="251"/>
      <c r="T481" s="252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3" t="s">
        <v>156</v>
      </c>
      <c r="AU481" s="253" t="s">
        <v>84</v>
      </c>
      <c r="AV481" s="14" t="s">
        <v>84</v>
      </c>
      <c r="AW481" s="14" t="s">
        <v>30</v>
      </c>
      <c r="AX481" s="14" t="s">
        <v>74</v>
      </c>
      <c r="AY481" s="253" t="s">
        <v>146</v>
      </c>
    </row>
    <row r="482" s="16" customFormat="1">
      <c r="A482" s="16"/>
      <c r="B482" s="280"/>
      <c r="C482" s="281"/>
      <c r="D482" s="234" t="s">
        <v>156</v>
      </c>
      <c r="E482" s="282" t="s">
        <v>1</v>
      </c>
      <c r="F482" s="283" t="s">
        <v>706</v>
      </c>
      <c r="G482" s="281"/>
      <c r="H482" s="284">
        <v>2.2280000000000002</v>
      </c>
      <c r="I482" s="285"/>
      <c r="J482" s="281"/>
      <c r="K482" s="281"/>
      <c r="L482" s="286"/>
      <c r="M482" s="287"/>
      <c r="N482" s="288"/>
      <c r="O482" s="288"/>
      <c r="P482" s="288"/>
      <c r="Q482" s="288"/>
      <c r="R482" s="288"/>
      <c r="S482" s="288"/>
      <c r="T482" s="289"/>
      <c r="U482" s="16"/>
      <c r="V482" s="16"/>
      <c r="W482" s="16"/>
      <c r="X482" s="16"/>
      <c r="Y482" s="16"/>
      <c r="Z482" s="16"/>
      <c r="AA482" s="16"/>
      <c r="AB482" s="16"/>
      <c r="AC482" s="16"/>
      <c r="AD482" s="16"/>
      <c r="AE482" s="16"/>
      <c r="AT482" s="290" t="s">
        <v>156</v>
      </c>
      <c r="AU482" s="290" t="s">
        <v>84</v>
      </c>
      <c r="AV482" s="16" t="s">
        <v>161</v>
      </c>
      <c r="AW482" s="16" t="s">
        <v>30</v>
      </c>
      <c r="AX482" s="16" t="s">
        <v>74</v>
      </c>
      <c r="AY482" s="290" t="s">
        <v>146</v>
      </c>
    </row>
    <row r="483" s="14" customFormat="1">
      <c r="A483" s="14"/>
      <c r="B483" s="243"/>
      <c r="C483" s="244"/>
      <c r="D483" s="234" t="s">
        <v>156</v>
      </c>
      <c r="E483" s="245" t="s">
        <v>1</v>
      </c>
      <c r="F483" s="246" t="s">
        <v>1614</v>
      </c>
      <c r="G483" s="244"/>
      <c r="H483" s="247">
        <v>1.155</v>
      </c>
      <c r="I483" s="248"/>
      <c r="J483" s="244"/>
      <c r="K483" s="244"/>
      <c r="L483" s="249"/>
      <c r="M483" s="250"/>
      <c r="N483" s="251"/>
      <c r="O483" s="251"/>
      <c r="P483" s="251"/>
      <c r="Q483" s="251"/>
      <c r="R483" s="251"/>
      <c r="S483" s="251"/>
      <c r="T483" s="252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3" t="s">
        <v>156</v>
      </c>
      <c r="AU483" s="253" t="s">
        <v>84</v>
      </c>
      <c r="AV483" s="14" t="s">
        <v>84</v>
      </c>
      <c r="AW483" s="14" t="s">
        <v>30</v>
      </c>
      <c r="AX483" s="14" t="s">
        <v>74</v>
      </c>
      <c r="AY483" s="253" t="s">
        <v>146</v>
      </c>
    </row>
    <row r="484" s="15" customFormat="1">
      <c r="A484" s="15"/>
      <c r="B484" s="254"/>
      <c r="C484" s="255"/>
      <c r="D484" s="234" t="s">
        <v>156</v>
      </c>
      <c r="E484" s="256" t="s">
        <v>1</v>
      </c>
      <c r="F484" s="257" t="s">
        <v>160</v>
      </c>
      <c r="G484" s="255"/>
      <c r="H484" s="258">
        <v>3.383</v>
      </c>
      <c r="I484" s="259"/>
      <c r="J484" s="255"/>
      <c r="K484" s="255"/>
      <c r="L484" s="260"/>
      <c r="M484" s="261"/>
      <c r="N484" s="262"/>
      <c r="O484" s="262"/>
      <c r="P484" s="262"/>
      <c r="Q484" s="262"/>
      <c r="R484" s="262"/>
      <c r="S484" s="262"/>
      <c r="T484" s="263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T484" s="264" t="s">
        <v>156</v>
      </c>
      <c r="AU484" s="264" t="s">
        <v>84</v>
      </c>
      <c r="AV484" s="15" t="s">
        <v>152</v>
      </c>
      <c r="AW484" s="15" t="s">
        <v>30</v>
      </c>
      <c r="AX484" s="15" t="s">
        <v>82</v>
      </c>
      <c r="AY484" s="264" t="s">
        <v>146</v>
      </c>
    </row>
    <row r="485" s="2" customFormat="1" ht="24.15" customHeight="1">
      <c r="A485" s="39"/>
      <c r="B485" s="40"/>
      <c r="C485" s="219" t="s">
        <v>506</v>
      </c>
      <c r="D485" s="219" t="s">
        <v>148</v>
      </c>
      <c r="E485" s="220" t="s">
        <v>1658</v>
      </c>
      <c r="F485" s="221" t="s">
        <v>1659</v>
      </c>
      <c r="G485" s="222" t="s">
        <v>151</v>
      </c>
      <c r="H485" s="223">
        <v>19</v>
      </c>
      <c r="I485" s="224"/>
      <c r="J485" s="225">
        <f>ROUND(I485*H485,2)</f>
        <v>0</v>
      </c>
      <c r="K485" s="221" t="s">
        <v>33</v>
      </c>
      <c r="L485" s="45"/>
      <c r="M485" s="226" t="s">
        <v>1</v>
      </c>
      <c r="N485" s="227" t="s">
        <v>39</v>
      </c>
      <c r="O485" s="92"/>
      <c r="P485" s="228">
        <f>O485*H485</f>
        <v>0</v>
      </c>
      <c r="Q485" s="228">
        <v>0</v>
      </c>
      <c r="R485" s="228">
        <f>Q485*H485</f>
        <v>0</v>
      </c>
      <c r="S485" s="228">
        <v>0</v>
      </c>
      <c r="T485" s="229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30" t="s">
        <v>190</v>
      </c>
      <c r="AT485" s="230" t="s">
        <v>148</v>
      </c>
      <c r="AU485" s="230" t="s">
        <v>84</v>
      </c>
      <c r="AY485" s="18" t="s">
        <v>146</v>
      </c>
      <c r="BE485" s="231">
        <f>IF(N485="základní",J485,0)</f>
        <v>0</v>
      </c>
      <c r="BF485" s="231">
        <f>IF(N485="snížená",J485,0)</f>
        <v>0</v>
      </c>
      <c r="BG485" s="231">
        <f>IF(N485="zákl. přenesená",J485,0)</f>
        <v>0</v>
      </c>
      <c r="BH485" s="231">
        <f>IF(N485="sníž. přenesená",J485,0)</f>
        <v>0</v>
      </c>
      <c r="BI485" s="231">
        <f>IF(N485="nulová",J485,0)</f>
        <v>0</v>
      </c>
      <c r="BJ485" s="18" t="s">
        <v>82</v>
      </c>
      <c r="BK485" s="231">
        <f>ROUND(I485*H485,2)</f>
        <v>0</v>
      </c>
      <c r="BL485" s="18" t="s">
        <v>190</v>
      </c>
      <c r="BM485" s="230" t="s">
        <v>514</v>
      </c>
    </row>
    <row r="486" s="14" customFormat="1">
      <c r="A486" s="14"/>
      <c r="B486" s="243"/>
      <c r="C486" s="244"/>
      <c r="D486" s="234" t="s">
        <v>156</v>
      </c>
      <c r="E486" s="245" t="s">
        <v>1</v>
      </c>
      <c r="F486" s="246" t="s">
        <v>1620</v>
      </c>
      <c r="G486" s="244"/>
      <c r="H486" s="247">
        <v>19</v>
      </c>
      <c r="I486" s="248"/>
      <c r="J486" s="244"/>
      <c r="K486" s="244"/>
      <c r="L486" s="249"/>
      <c r="M486" s="250"/>
      <c r="N486" s="251"/>
      <c r="O486" s="251"/>
      <c r="P486" s="251"/>
      <c r="Q486" s="251"/>
      <c r="R486" s="251"/>
      <c r="S486" s="251"/>
      <c r="T486" s="252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3" t="s">
        <v>156</v>
      </c>
      <c r="AU486" s="253" t="s">
        <v>84</v>
      </c>
      <c r="AV486" s="14" t="s">
        <v>84</v>
      </c>
      <c r="AW486" s="14" t="s">
        <v>30</v>
      </c>
      <c r="AX486" s="14" t="s">
        <v>74</v>
      </c>
      <c r="AY486" s="253" t="s">
        <v>146</v>
      </c>
    </row>
    <row r="487" s="15" customFormat="1">
      <c r="A487" s="15"/>
      <c r="B487" s="254"/>
      <c r="C487" s="255"/>
      <c r="D487" s="234" t="s">
        <v>156</v>
      </c>
      <c r="E487" s="256" t="s">
        <v>1</v>
      </c>
      <c r="F487" s="257" t="s">
        <v>160</v>
      </c>
      <c r="G487" s="255"/>
      <c r="H487" s="258">
        <v>19</v>
      </c>
      <c r="I487" s="259"/>
      <c r="J487" s="255"/>
      <c r="K487" s="255"/>
      <c r="L487" s="260"/>
      <c r="M487" s="261"/>
      <c r="N487" s="262"/>
      <c r="O487" s="262"/>
      <c r="P487" s="262"/>
      <c r="Q487" s="262"/>
      <c r="R487" s="262"/>
      <c r="S487" s="262"/>
      <c r="T487" s="263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T487" s="264" t="s">
        <v>156</v>
      </c>
      <c r="AU487" s="264" t="s">
        <v>84</v>
      </c>
      <c r="AV487" s="15" t="s">
        <v>152</v>
      </c>
      <c r="AW487" s="15" t="s">
        <v>30</v>
      </c>
      <c r="AX487" s="15" t="s">
        <v>82</v>
      </c>
      <c r="AY487" s="264" t="s">
        <v>146</v>
      </c>
    </row>
    <row r="488" s="2" customFormat="1" ht="24.15" customHeight="1">
      <c r="A488" s="39"/>
      <c r="B488" s="40"/>
      <c r="C488" s="219" t="s">
        <v>340</v>
      </c>
      <c r="D488" s="219" t="s">
        <v>148</v>
      </c>
      <c r="E488" s="220" t="s">
        <v>1660</v>
      </c>
      <c r="F488" s="221" t="s">
        <v>1661</v>
      </c>
      <c r="G488" s="222" t="s">
        <v>307</v>
      </c>
      <c r="H488" s="223">
        <v>2</v>
      </c>
      <c r="I488" s="224"/>
      <c r="J488" s="225">
        <f>ROUND(I488*H488,2)</f>
        <v>0</v>
      </c>
      <c r="K488" s="221" t="s">
        <v>33</v>
      </c>
      <c r="L488" s="45"/>
      <c r="M488" s="226" t="s">
        <v>1</v>
      </c>
      <c r="N488" s="227" t="s">
        <v>39</v>
      </c>
      <c r="O488" s="92"/>
      <c r="P488" s="228">
        <f>O488*H488</f>
        <v>0</v>
      </c>
      <c r="Q488" s="228">
        <v>0</v>
      </c>
      <c r="R488" s="228">
        <f>Q488*H488</f>
        <v>0</v>
      </c>
      <c r="S488" s="228">
        <v>0</v>
      </c>
      <c r="T488" s="229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30" t="s">
        <v>190</v>
      </c>
      <c r="AT488" s="230" t="s">
        <v>148</v>
      </c>
      <c r="AU488" s="230" t="s">
        <v>84</v>
      </c>
      <c r="AY488" s="18" t="s">
        <v>146</v>
      </c>
      <c r="BE488" s="231">
        <f>IF(N488="základní",J488,0)</f>
        <v>0</v>
      </c>
      <c r="BF488" s="231">
        <f>IF(N488="snížená",J488,0)</f>
        <v>0</v>
      </c>
      <c r="BG488" s="231">
        <f>IF(N488="zákl. přenesená",J488,0)</f>
        <v>0</v>
      </c>
      <c r="BH488" s="231">
        <f>IF(N488="sníž. přenesená",J488,0)</f>
        <v>0</v>
      </c>
      <c r="BI488" s="231">
        <f>IF(N488="nulová",J488,0)</f>
        <v>0</v>
      </c>
      <c r="BJ488" s="18" t="s">
        <v>82</v>
      </c>
      <c r="BK488" s="231">
        <f>ROUND(I488*H488,2)</f>
        <v>0</v>
      </c>
      <c r="BL488" s="18" t="s">
        <v>190</v>
      </c>
      <c r="BM488" s="230" t="s">
        <v>522</v>
      </c>
    </row>
    <row r="489" s="2" customFormat="1" ht="24.15" customHeight="1">
      <c r="A489" s="39"/>
      <c r="B489" s="40"/>
      <c r="C489" s="219" t="s">
        <v>518</v>
      </c>
      <c r="D489" s="219" t="s">
        <v>148</v>
      </c>
      <c r="E489" s="220" t="s">
        <v>1662</v>
      </c>
      <c r="F489" s="221" t="s">
        <v>1663</v>
      </c>
      <c r="G489" s="222" t="s">
        <v>307</v>
      </c>
      <c r="H489" s="223">
        <v>2</v>
      </c>
      <c r="I489" s="224"/>
      <c r="J489" s="225">
        <f>ROUND(I489*H489,2)</f>
        <v>0</v>
      </c>
      <c r="K489" s="221" t="s">
        <v>1</v>
      </c>
      <c r="L489" s="45"/>
      <c r="M489" s="226" t="s">
        <v>1</v>
      </c>
      <c r="N489" s="227" t="s">
        <v>39</v>
      </c>
      <c r="O489" s="92"/>
      <c r="P489" s="228">
        <f>O489*H489</f>
        <v>0</v>
      </c>
      <c r="Q489" s="228">
        <v>0</v>
      </c>
      <c r="R489" s="228">
        <f>Q489*H489</f>
        <v>0</v>
      </c>
      <c r="S489" s="228">
        <v>0</v>
      </c>
      <c r="T489" s="229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30" t="s">
        <v>190</v>
      </c>
      <c r="AT489" s="230" t="s">
        <v>148</v>
      </c>
      <c r="AU489" s="230" t="s">
        <v>84</v>
      </c>
      <c r="AY489" s="18" t="s">
        <v>146</v>
      </c>
      <c r="BE489" s="231">
        <f>IF(N489="základní",J489,0)</f>
        <v>0</v>
      </c>
      <c r="BF489" s="231">
        <f>IF(N489="snížená",J489,0)</f>
        <v>0</v>
      </c>
      <c r="BG489" s="231">
        <f>IF(N489="zákl. přenesená",J489,0)</f>
        <v>0</v>
      </c>
      <c r="BH489" s="231">
        <f>IF(N489="sníž. přenesená",J489,0)</f>
        <v>0</v>
      </c>
      <c r="BI489" s="231">
        <f>IF(N489="nulová",J489,0)</f>
        <v>0</v>
      </c>
      <c r="BJ489" s="18" t="s">
        <v>82</v>
      </c>
      <c r="BK489" s="231">
        <f>ROUND(I489*H489,2)</f>
        <v>0</v>
      </c>
      <c r="BL489" s="18" t="s">
        <v>190</v>
      </c>
      <c r="BM489" s="230" t="s">
        <v>774</v>
      </c>
    </row>
    <row r="490" s="14" customFormat="1">
      <c r="A490" s="14"/>
      <c r="B490" s="243"/>
      <c r="C490" s="244"/>
      <c r="D490" s="234" t="s">
        <v>156</v>
      </c>
      <c r="E490" s="245" t="s">
        <v>1</v>
      </c>
      <c r="F490" s="246" t="s">
        <v>1664</v>
      </c>
      <c r="G490" s="244"/>
      <c r="H490" s="247">
        <v>2</v>
      </c>
      <c r="I490" s="248"/>
      <c r="J490" s="244"/>
      <c r="K490" s="244"/>
      <c r="L490" s="249"/>
      <c r="M490" s="250"/>
      <c r="N490" s="251"/>
      <c r="O490" s="251"/>
      <c r="P490" s="251"/>
      <c r="Q490" s="251"/>
      <c r="R490" s="251"/>
      <c r="S490" s="251"/>
      <c r="T490" s="252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3" t="s">
        <v>156</v>
      </c>
      <c r="AU490" s="253" t="s">
        <v>84</v>
      </c>
      <c r="AV490" s="14" t="s">
        <v>84</v>
      </c>
      <c r="AW490" s="14" t="s">
        <v>30</v>
      </c>
      <c r="AX490" s="14" t="s">
        <v>74</v>
      </c>
      <c r="AY490" s="253" t="s">
        <v>146</v>
      </c>
    </row>
    <row r="491" s="15" customFormat="1">
      <c r="A491" s="15"/>
      <c r="B491" s="254"/>
      <c r="C491" s="255"/>
      <c r="D491" s="234" t="s">
        <v>156</v>
      </c>
      <c r="E491" s="256" t="s">
        <v>1</v>
      </c>
      <c r="F491" s="257" t="s">
        <v>160</v>
      </c>
      <c r="G491" s="255"/>
      <c r="H491" s="258">
        <v>2</v>
      </c>
      <c r="I491" s="259"/>
      <c r="J491" s="255"/>
      <c r="K491" s="255"/>
      <c r="L491" s="260"/>
      <c r="M491" s="261"/>
      <c r="N491" s="262"/>
      <c r="O491" s="262"/>
      <c r="P491" s="262"/>
      <c r="Q491" s="262"/>
      <c r="R491" s="262"/>
      <c r="S491" s="262"/>
      <c r="T491" s="263"/>
      <c r="U491" s="15"/>
      <c r="V491" s="15"/>
      <c r="W491" s="15"/>
      <c r="X491" s="15"/>
      <c r="Y491" s="15"/>
      <c r="Z491" s="15"/>
      <c r="AA491" s="15"/>
      <c r="AB491" s="15"/>
      <c r="AC491" s="15"/>
      <c r="AD491" s="15"/>
      <c r="AE491" s="15"/>
      <c r="AT491" s="264" t="s">
        <v>156</v>
      </c>
      <c r="AU491" s="264" t="s">
        <v>84</v>
      </c>
      <c r="AV491" s="15" t="s">
        <v>152</v>
      </c>
      <c r="AW491" s="15" t="s">
        <v>30</v>
      </c>
      <c r="AX491" s="15" t="s">
        <v>82</v>
      </c>
      <c r="AY491" s="264" t="s">
        <v>146</v>
      </c>
    </row>
    <row r="492" s="2" customFormat="1" ht="24.15" customHeight="1">
      <c r="A492" s="39"/>
      <c r="B492" s="40"/>
      <c r="C492" s="219" t="s">
        <v>343</v>
      </c>
      <c r="D492" s="219" t="s">
        <v>148</v>
      </c>
      <c r="E492" s="220" t="s">
        <v>1665</v>
      </c>
      <c r="F492" s="221" t="s">
        <v>1666</v>
      </c>
      <c r="G492" s="222" t="s">
        <v>185</v>
      </c>
      <c r="H492" s="223">
        <v>0.55500000000000005</v>
      </c>
      <c r="I492" s="224"/>
      <c r="J492" s="225">
        <f>ROUND(I492*H492,2)</f>
        <v>0</v>
      </c>
      <c r="K492" s="221" t="s">
        <v>33</v>
      </c>
      <c r="L492" s="45"/>
      <c r="M492" s="226" t="s">
        <v>1</v>
      </c>
      <c r="N492" s="227" t="s">
        <v>39</v>
      </c>
      <c r="O492" s="92"/>
      <c r="P492" s="228">
        <f>O492*H492</f>
        <v>0</v>
      </c>
      <c r="Q492" s="228">
        <v>0</v>
      </c>
      <c r="R492" s="228">
        <f>Q492*H492</f>
        <v>0</v>
      </c>
      <c r="S492" s="228">
        <v>0</v>
      </c>
      <c r="T492" s="229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30" t="s">
        <v>190</v>
      </c>
      <c r="AT492" s="230" t="s">
        <v>148</v>
      </c>
      <c r="AU492" s="230" t="s">
        <v>84</v>
      </c>
      <c r="AY492" s="18" t="s">
        <v>146</v>
      </c>
      <c r="BE492" s="231">
        <f>IF(N492="základní",J492,0)</f>
        <v>0</v>
      </c>
      <c r="BF492" s="231">
        <f>IF(N492="snížená",J492,0)</f>
        <v>0</v>
      </c>
      <c r="BG492" s="231">
        <f>IF(N492="zákl. přenesená",J492,0)</f>
        <v>0</v>
      </c>
      <c r="BH492" s="231">
        <f>IF(N492="sníž. přenesená",J492,0)</f>
        <v>0</v>
      </c>
      <c r="BI492" s="231">
        <f>IF(N492="nulová",J492,0)</f>
        <v>0</v>
      </c>
      <c r="BJ492" s="18" t="s">
        <v>82</v>
      </c>
      <c r="BK492" s="231">
        <f>ROUND(I492*H492,2)</f>
        <v>0</v>
      </c>
      <c r="BL492" s="18" t="s">
        <v>190</v>
      </c>
      <c r="BM492" s="230" t="s">
        <v>778</v>
      </c>
    </row>
    <row r="493" s="12" customFormat="1" ht="22.8" customHeight="1">
      <c r="A493" s="12"/>
      <c r="B493" s="203"/>
      <c r="C493" s="204"/>
      <c r="D493" s="205" t="s">
        <v>73</v>
      </c>
      <c r="E493" s="217" t="s">
        <v>1667</v>
      </c>
      <c r="F493" s="217" t="s">
        <v>1668</v>
      </c>
      <c r="G493" s="204"/>
      <c r="H493" s="204"/>
      <c r="I493" s="207"/>
      <c r="J493" s="218">
        <f>BK493</f>
        <v>0</v>
      </c>
      <c r="K493" s="204"/>
      <c r="L493" s="209"/>
      <c r="M493" s="210"/>
      <c r="N493" s="211"/>
      <c r="O493" s="211"/>
      <c r="P493" s="212">
        <f>SUM(P494:P568)</f>
        <v>0</v>
      </c>
      <c r="Q493" s="211"/>
      <c r="R493" s="212">
        <f>SUM(R494:R568)</f>
        <v>0</v>
      </c>
      <c r="S493" s="211"/>
      <c r="T493" s="213">
        <f>SUM(T494:T568)</f>
        <v>0</v>
      </c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R493" s="214" t="s">
        <v>84</v>
      </c>
      <c r="AT493" s="215" t="s">
        <v>73</v>
      </c>
      <c r="AU493" s="215" t="s">
        <v>82</v>
      </c>
      <c r="AY493" s="214" t="s">
        <v>146</v>
      </c>
      <c r="BK493" s="216">
        <f>SUM(BK494:BK568)</f>
        <v>0</v>
      </c>
    </row>
    <row r="494" s="2" customFormat="1" ht="24.15" customHeight="1">
      <c r="A494" s="39"/>
      <c r="B494" s="40"/>
      <c r="C494" s="219" t="s">
        <v>780</v>
      </c>
      <c r="D494" s="219" t="s">
        <v>148</v>
      </c>
      <c r="E494" s="220" t="s">
        <v>1669</v>
      </c>
      <c r="F494" s="221" t="s">
        <v>1670</v>
      </c>
      <c r="G494" s="222" t="s">
        <v>218</v>
      </c>
      <c r="H494" s="223">
        <v>117.505</v>
      </c>
      <c r="I494" s="224"/>
      <c r="J494" s="225">
        <f>ROUND(I494*H494,2)</f>
        <v>0</v>
      </c>
      <c r="K494" s="221" t="s">
        <v>33</v>
      </c>
      <c r="L494" s="45"/>
      <c r="M494" s="226" t="s">
        <v>1</v>
      </c>
      <c r="N494" s="227" t="s">
        <v>39</v>
      </c>
      <c r="O494" s="92"/>
      <c r="P494" s="228">
        <f>O494*H494</f>
        <v>0</v>
      </c>
      <c r="Q494" s="228">
        <v>0</v>
      </c>
      <c r="R494" s="228">
        <f>Q494*H494</f>
        <v>0</v>
      </c>
      <c r="S494" s="228">
        <v>0</v>
      </c>
      <c r="T494" s="229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30" t="s">
        <v>190</v>
      </c>
      <c r="AT494" s="230" t="s">
        <v>148</v>
      </c>
      <c r="AU494" s="230" t="s">
        <v>84</v>
      </c>
      <c r="AY494" s="18" t="s">
        <v>146</v>
      </c>
      <c r="BE494" s="231">
        <f>IF(N494="základní",J494,0)</f>
        <v>0</v>
      </c>
      <c r="BF494" s="231">
        <f>IF(N494="snížená",J494,0)</f>
        <v>0</v>
      </c>
      <c r="BG494" s="231">
        <f>IF(N494="zákl. přenesená",J494,0)</f>
        <v>0</v>
      </c>
      <c r="BH494" s="231">
        <f>IF(N494="sníž. přenesená",J494,0)</f>
        <v>0</v>
      </c>
      <c r="BI494" s="231">
        <f>IF(N494="nulová",J494,0)</f>
        <v>0</v>
      </c>
      <c r="BJ494" s="18" t="s">
        <v>82</v>
      </c>
      <c r="BK494" s="231">
        <f>ROUND(I494*H494,2)</f>
        <v>0</v>
      </c>
      <c r="BL494" s="18" t="s">
        <v>190</v>
      </c>
      <c r="BM494" s="230" t="s">
        <v>783</v>
      </c>
    </row>
    <row r="495" s="13" customFormat="1">
      <c r="A495" s="13"/>
      <c r="B495" s="232"/>
      <c r="C495" s="233"/>
      <c r="D495" s="234" t="s">
        <v>156</v>
      </c>
      <c r="E495" s="235" t="s">
        <v>1</v>
      </c>
      <c r="F495" s="236" t="s">
        <v>1671</v>
      </c>
      <c r="G495" s="233"/>
      <c r="H495" s="235" t="s">
        <v>1</v>
      </c>
      <c r="I495" s="237"/>
      <c r="J495" s="233"/>
      <c r="K495" s="233"/>
      <c r="L495" s="238"/>
      <c r="M495" s="239"/>
      <c r="N495" s="240"/>
      <c r="O495" s="240"/>
      <c r="P495" s="240"/>
      <c r="Q495" s="240"/>
      <c r="R495" s="240"/>
      <c r="S495" s="240"/>
      <c r="T495" s="241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2" t="s">
        <v>156</v>
      </c>
      <c r="AU495" s="242" t="s">
        <v>84</v>
      </c>
      <c r="AV495" s="13" t="s">
        <v>82</v>
      </c>
      <c r="AW495" s="13" t="s">
        <v>30</v>
      </c>
      <c r="AX495" s="13" t="s">
        <v>74</v>
      </c>
      <c r="AY495" s="242" t="s">
        <v>146</v>
      </c>
    </row>
    <row r="496" s="14" customFormat="1">
      <c r="A496" s="14"/>
      <c r="B496" s="243"/>
      <c r="C496" s="244"/>
      <c r="D496" s="234" t="s">
        <v>156</v>
      </c>
      <c r="E496" s="245" t="s">
        <v>1</v>
      </c>
      <c r="F496" s="246" t="s">
        <v>1672</v>
      </c>
      <c r="G496" s="244"/>
      <c r="H496" s="247">
        <v>49.75</v>
      </c>
      <c r="I496" s="248"/>
      <c r="J496" s="244"/>
      <c r="K496" s="244"/>
      <c r="L496" s="249"/>
      <c r="M496" s="250"/>
      <c r="N496" s="251"/>
      <c r="O496" s="251"/>
      <c r="P496" s="251"/>
      <c r="Q496" s="251"/>
      <c r="R496" s="251"/>
      <c r="S496" s="251"/>
      <c r="T496" s="252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3" t="s">
        <v>156</v>
      </c>
      <c r="AU496" s="253" t="s">
        <v>84</v>
      </c>
      <c r="AV496" s="14" t="s">
        <v>84</v>
      </c>
      <c r="AW496" s="14" t="s">
        <v>30</v>
      </c>
      <c r="AX496" s="14" t="s">
        <v>74</v>
      </c>
      <c r="AY496" s="253" t="s">
        <v>146</v>
      </c>
    </row>
    <row r="497" s="13" customFormat="1">
      <c r="A497" s="13"/>
      <c r="B497" s="232"/>
      <c r="C497" s="233"/>
      <c r="D497" s="234" t="s">
        <v>156</v>
      </c>
      <c r="E497" s="235" t="s">
        <v>1</v>
      </c>
      <c r="F497" s="236" t="s">
        <v>1673</v>
      </c>
      <c r="G497" s="233"/>
      <c r="H497" s="235" t="s">
        <v>1</v>
      </c>
      <c r="I497" s="237"/>
      <c r="J497" s="233"/>
      <c r="K497" s="233"/>
      <c r="L497" s="238"/>
      <c r="M497" s="239"/>
      <c r="N497" s="240"/>
      <c r="O497" s="240"/>
      <c r="P497" s="240"/>
      <c r="Q497" s="240"/>
      <c r="R497" s="240"/>
      <c r="S497" s="240"/>
      <c r="T497" s="241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2" t="s">
        <v>156</v>
      </c>
      <c r="AU497" s="242" t="s">
        <v>84</v>
      </c>
      <c r="AV497" s="13" t="s">
        <v>82</v>
      </c>
      <c r="AW497" s="13" t="s">
        <v>30</v>
      </c>
      <c r="AX497" s="13" t="s">
        <v>74</v>
      </c>
      <c r="AY497" s="242" t="s">
        <v>146</v>
      </c>
    </row>
    <row r="498" s="14" customFormat="1">
      <c r="A498" s="14"/>
      <c r="B498" s="243"/>
      <c r="C498" s="244"/>
      <c r="D498" s="234" t="s">
        <v>156</v>
      </c>
      <c r="E498" s="245" t="s">
        <v>1</v>
      </c>
      <c r="F498" s="246" t="s">
        <v>1674</v>
      </c>
      <c r="G498" s="244"/>
      <c r="H498" s="247">
        <v>-14.379</v>
      </c>
      <c r="I498" s="248"/>
      <c r="J498" s="244"/>
      <c r="K498" s="244"/>
      <c r="L498" s="249"/>
      <c r="M498" s="250"/>
      <c r="N498" s="251"/>
      <c r="O498" s="251"/>
      <c r="P498" s="251"/>
      <c r="Q498" s="251"/>
      <c r="R498" s="251"/>
      <c r="S498" s="251"/>
      <c r="T498" s="252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3" t="s">
        <v>156</v>
      </c>
      <c r="AU498" s="253" t="s">
        <v>84</v>
      </c>
      <c r="AV498" s="14" t="s">
        <v>84</v>
      </c>
      <c r="AW498" s="14" t="s">
        <v>30</v>
      </c>
      <c r="AX498" s="14" t="s">
        <v>74</v>
      </c>
      <c r="AY498" s="253" t="s">
        <v>146</v>
      </c>
    </row>
    <row r="499" s="13" customFormat="1">
      <c r="A499" s="13"/>
      <c r="B499" s="232"/>
      <c r="C499" s="233"/>
      <c r="D499" s="234" t="s">
        <v>156</v>
      </c>
      <c r="E499" s="235" t="s">
        <v>1</v>
      </c>
      <c r="F499" s="236" t="s">
        <v>1675</v>
      </c>
      <c r="G499" s="233"/>
      <c r="H499" s="235" t="s">
        <v>1</v>
      </c>
      <c r="I499" s="237"/>
      <c r="J499" s="233"/>
      <c r="K499" s="233"/>
      <c r="L499" s="238"/>
      <c r="M499" s="239"/>
      <c r="N499" s="240"/>
      <c r="O499" s="240"/>
      <c r="P499" s="240"/>
      <c r="Q499" s="240"/>
      <c r="R499" s="240"/>
      <c r="S499" s="240"/>
      <c r="T499" s="241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2" t="s">
        <v>156</v>
      </c>
      <c r="AU499" s="242" t="s">
        <v>84</v>
      </c>
      <c r="AV499" s="13" t="s">
        <v>82</v>
      </c>
      <c r="AW499" s="13" t="s">
        <v>30</v>
      </c>
      <c r="AX499" s="13" t="s">
        <v>74</v>
      </c>
      <c r="AY499" s="242" t="s">
        <v>146</v>
      </c>
    </row>
    <row r="500" s="14" customFormat="1">
      <c r="A500" s="14"/>
      <c r="B500" s="243"/>
      <c r="C500" s="244"/>
      <c r="D500" s="234" t="s">
        <v>156</v>
      </c>
      <c r="E500" s="245" t="s">
        <v>1</v>
      </c>
      <c r="F500" s="246" t="s">
        <v>1676</v>
      </c>
      <c r="G500" s="244"/>
      <c r="H500" s="247">
        <v>25.492000000000001</v>
      </c>
      <c r="I500" s="248"/>
      <c r="J500" s="244"/>
      <c r="K500" s="244"/>
      <c r="L500" s="249"/>
      <c r="M500" s="250"/>
      <c r="N500" s="251"/>
      <c r="O500" s="251"/>
      <c r="P500" s="251"/>
      <c r="Q500" s="251"/>
      <c r="R500" s="251"/>
      <c r="S500" s="251"/>
      <c r="T500" s="252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53" t="s">
        <v>156</v>
      </c>
      <c r="AU500" s="253" t="s">
        <v>84</v>
      </c>
      <c r="AV500" s="14" t="s">
        <v>84</v>
      </c>
      <c r="AW500" s="14" t="s">
        <v>30</v>
      </c>
      <c r="AX500" s="14" t="s">
        <v>74</v>
      </c>
      <c r="AY500" s="253" t="s">
        <v>146</v>
      </c>
    </row>
    <row r="501" s="16" customFormat="1">
      <c r="A501" s="16"/>
      <c r="B501" s="280"/>
      <c r="C501" s="281"/>
      <c r="D501" s="234" t="s">
        <v>156</v>
      </c>
      <c r="E501" s="282" t="s">
        <v>1</v>
      </c>
      <c r="F501" s="283" t="s">
        <v>706</v>
      </c>
      <c r="G501" s="281"/>
      <c r="H501" s="284">
        <v>60.863</v>
      </c>
      <c r="I501" s="285"/>
      <c r="J501" s="281"/>
      <c r="K501" s="281"/>
      <c r="L501" s="286"/>
      <c r="M501" s="287"/>
      <c r="N501" s="288"/>
      <c r="O501" s="288"/>
      <c r="P501" s="288"/>
      <c r="Q501" s="288"/>
      <c r="R501" s="288"/>
      <c r="S501" s="288"/>
      <c r="T501" s="289"/>
      <c r="U501" s="16"/>
      <c r="V501" s="16"/>
      <c r="W501" s="16"/>
      <c r="X501" s="16"/>
      <c r="Y501" s="16"/>
      <c r="Z501" s="16"/>
      <c r="AA501" s="16"/>
      <c r="AB501" s="16"/>
      <c r="AC501" s="16"/>
      <c r="AD501" s="16"/>
      <c r="AE501" s="16"/>
      <c r="AT501" s="290" t="s">
        <v>156</v>
      </c>
      <c r="AU501" s="290" t="s">
        <v>84</v>
      </c>
      <c r="AV501" s="16" t="s">
        <v>161</v>
      </c>
      <c r="AW501" s="16" t="s">
        <v>30</v>
      </c>
      <c r="AX501" s="16" t="s">
        <v>74</v>
      </c>
      <c r="AY501" s="290" t="s">
        <v>146</v>
      </c>
    </row>
    <row r="502" s="13" customFormat="1">
      <c r="A502" s="13"/>
      <c r="B502" s="232"/>
      <c r="C502" s="233"/>
      <c r="D502" s="234" t="s">
        <v>156</v>
      </c>
      <c r="E502" s="235" t="s">
        <v>1</v>
      </c>
      <c r="F502" s="236" t="s">
        <v>1677</v>
      </c>
      <c r="G502" s="233"/>
      <c r="H502" s="235" t="s">
        <v>1</v>
      </c>
      <c r="I502" s="237"/>
      <c r="J502" s="233"/>
      <c r="K502" s="233"/>
      <c r="L502" s="238"/>
      <c r="M502" s="239"/>
      <c r="N502" s="240"/>
      <c r="O502" s="240"/>
      <c r="P502" s="240"/>
      <c r="Q502" s="240"/>
      <c r="R502" s="240"/>
      <c r="S502" s="240"/>
      <c r="T502" s="241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2" t="s">
        <v>156</v>
      </c>
      <c r="AU502" s="242" t="s">
        <v>84</v>
      </c>
      <c r="AV502" s="13" t="s">
        <v>82</v>
      </c>
      <c r="AW502" s="13" t="s">
        <v>30</v>
      </c>
      <c r="AX502" s="13" t="s">
        <v>74</v>
      </c>
      <c r="AY502" s="242" t="s">
        <v>146</v>
      </c>
    </row>
    <row r="503" s="14" customFormat="1">
      <c r="A503" s="14"/>
      <c r="B503" s="243"/>
      <c r="C503" s="244"/>
      <c r="D503" s="234" t="s">
        <v>156</v>
      </c>
      <c r="E503" s="245" t="s">
        <v>1</v>
      </c>
      <c r="F503" s="246" t="s">
        <v>1678</v>
      </c>
      <c r="G503" s="244"/>
      <c r="H503" s="247">
        <v>56.642000000000003</v>
      </c>
      <c r="I503" s="248"/>
      <c r="J503" s="244"/>
      <c r="K503" s="244"/>
      <c r="L503" s="249"/>
      <c r="M503" s="250"/>
      <c r="N503" s="251"/>
      <c r="O503" s="251"/>
      <c r="P503" s="251"/>
      <c r="Q503" s="251"/>
      <c r="R503" s="251"/>
      <c r="S503" s="251"/>
      <c r="T503" s="252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3" t="s">
        <v>156</v>
      </c>
      <c r="AU503" s="253" t="s">
        <v>84</v>
      </c>
      <c r="AV503" s="14" t="s">
        <v>84</v>
      </c>
      <c r="AW503" s="14" t="s">
        <v>30</v>
      </c>
      <c r="AX503" s="14" t="s">
        <v>74</v>
      </c>
      <c r="AY503" s="253" t="s">
        <v>146</v>
      </c>
    </row>
    <row r="504" s="15" customFormat="1">
      <c r="A504" s="15"/>
      <c r="B504" s="254"/>
      <c r="C504" s="255"/>
      <c r="D504" s="234" t="s">
        <v>156</v>
      </c>
      <c r="E504" s="256" t="s">
        <v>1</v>
      </c>
      <c r="F504" s="257" t="s">
        <v>160</v>
      </c>
      <c r="G504" s="255"/>
      <c r="H504" s="258">
        <v>117.505</v>
      </c>
      <c r="I504" s="259"/>
      <c r="J504" s="255"/>
      <c r="K504" s="255"/>
      <c r="L504" s="260"/>
      <c r="M504" s="261"/>
      <c r="N504" s="262"/>
      <c r="O504" s="262"/>
      <c r="P504" s="262"/>
      <c r="Q504" s="262"/>
      <c r="R504" s="262"/>
      <c r="S504" s="262"/>
      <c r="T504" s="263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T504" s="264" t="s">
        <v>156</v>
      </c>
      <c r="AU504" s="264" t="s">
        <v>84</v>
      </c>
      <c r="AV504" s="15" t="s">
        <v>152</v>
      </c>
      <c r="AW504" s="15" t="s">
        <v>30</v>
      </c>
      <c r="AX504" s="15" t="s">
        <v>82</v>
      </c>
      <c r="AY504" s="264" t="s">
        <v>146</v>
      </c>
    </row>
    <row r="505" s="2" customFormat="1" ht="37.8" customHeight="1">
      <c r="A505" s="39"/>
      <c r="B505" s="40"/>
      <c r="C505" s="219" t="s">
        <v>348</v>
      </c>
      <c r="D505" s="219" t="s">
        <v>148</v>
      </c>
      <c r="E505" s="220" t="s">
        <v>1679</v>
      </c>
      <c r="F505" s="221" t="s">
        <v>1680</v>
      </c>
      <c r="G505" s="222" t="s">
        <v>151</v>
      </c>
      <c r="H505" s="223">
        <v>29.75</v>
      </c>
      <c r="I505" s="224"/>
      <c r="J505" s="225">
        <f>ROUND(I505*H505,2)</f>
        <v>0</v>
      </c>
      <c r="K505" s="221" t="s">
        <v>33</v>
      </c>
      <c r="L505" s="45"/>
      <c r="M505" s="226" t="s">
        <v>1</v>
      </c>
      <c r="N505" s="227" t="s">
        <v>39</v>
      </c>
      <c r="O505" s="92"/>
      <c r="P505" s="228">
        <f>O505*H505</f>
        <v>0</v>
      </c>
      <c r="Q505" s="228">
        <v>0</v>
      </c>
      <c r="R505" s="228">
        <f>Q505*H505</f>
        <v>0</v>
      </c>
      <c r="S505" s="228">
        <v>0</v>
      </c>
      <c r="T505" s="229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30" t="s">
        <v>190</v>
      </c>
      <c r="AT505" s="230" t="s">
        <v>148</v>
      </c>
      <c r="AU505" s="230" t="s">
        <v>84</v>
      </c>
      <c r="AY505" s="18" t="s">
        <v>146</v>
      </c>
      <c r="BE505" s="231">
        <f>IF(N505="základní",J505,0)</f>
        <v>0</v>
      </c>
      <c r="BF505" s="231">
        <f>IF(N505="snížená",J505,0)</f>
        <v>0</v>
      </c>
      <c r="BG505" s="231">
        <f>IF(N505="zákl. přenesená",J505,0)</f>
        <v>0</v>
      </c>
      <c r="BH505" s="231">
        <f>IF(N505="sníž. přenesená",J505,0)</f>
        <v>0</v>
      </c>
      <c r="BI505" s="231">
        <f>IF(N505="nulová",J505,0)</f>
        <v>0</v>
      </c>
      <c r="BJ505" s="18" t="s">
        <v>82</v>
      </c>
      <c r="BK505" s="231">
        <f>ROUND(I505*H505,2)</f>
        <v>0</v>
      </c>
      <c r="BL505" s="18" t="s">
        <v>190</v>
      </c>
      <c r="BM505" s="230" t="s">
        <v>787</v>
      </c>
    </row>
    <row r="506" s="13" customFormat="1">
      <c r="A506" s="13"/>
      <c r="B506" s="232"/>
      <c r="C506" s="233"/>
      <c r="D506" s="234" t="s">
        <v>156</v>
      </c>
      <c r="E506" s="235" t="s">
        <v>1</v>
      </c>
      <c r="F506" s="236" t="s">
        <v>1671</v>
      </c>
      <c r="G506" s="233"/>
      <c r="H506" s="235" t="s">
        <v>1</v>
      </c>
      <c r="I506" s="237"/>
      <c r="J506" s="233"/>
      <c r="K506" s="233"/>
      <c r="L506" s="238"/>
      <c r="M506" s="239"/>
      <c r="N506" s="240"/>
      <c r="O506" s="240"/>
      <c r="P506" s="240"/>
      <c r="Q506" s="240"/>
      <c r="R506" s="240"/>
      <c r="S506" s="240"/>
      <c r="T506" s="241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2" t="s">
        <v>156</v>
      </c>
      <c r="AU506" s="242" t="s">
        <v>84</v>
      </c>
      <c r="AV506" s="13" t="s">
        <v>82</v>
      </c>
      <c r="AW506" s="13" t="s">
        <v>30</v>
      </c>
      <c r="AX506" s="13" t="s">
        <v>74</v>
      </c>
      <c r="AY506" s="242" t="s">
        <v>146</v>
      </c>
    </row>
    <row r="507" s="14" customFormat="1">
      <c r="A507" s="14"/>
      <c r="B507" s="243"/>
      <c r="C507" s="244"/>
      <c r="D507" s="234" t="s">
        <v>156</v>
      </c>
      <c r="E507" s="245" t="s">
        <v>1</v>
      </c>
      <c r="F507" s="246" t="s">
        <v>1681</v>
      </c>
      <c r="G507" s="244"/>
      <c r="H507" s="247">
        <v>24.100000000000001</v>
      </c>
      <c r="I507" s="248"/>
      <c r="J507" s="244"/>
      <c r="K507" s="244"/>
      <c r="L507" s="249"/>
      <c r="M507" s="250"/>
      <c r="N507" s="251"/>
      <c r="O507" s="251"/>
      <c r="P507" s="251"/>
      <c r="Q507" s="251"/>
      <c r="R507" s="251"/>
      <c r="S507" s="251"/>
      <c r="T507" s="252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3" t="s">
        <v>156</v>
      </c>
      <c r="AU507" s="253" t="s">
        <v>84</v>
      </c>
      <c r="AV507" s="14" t="s">
        <v>84</v>
      </c>
      <c r="AW507" s="14" t="s">
        <v>30</v>
      </c>
      <c r="AX507" s="14" t="s">
        <v>74</v>
      </c>
      <c r="AY507" s="253" t="s">
        <v>146</v>
      </c>
    </row>
    <row r="508" s="14" customFormat="1">
      <c r="A508" s="14"/>
      <c r="B508" s="243"/>
      <c r="C508" s="244"/>
      <c r="D508" s="234" t="s">
        <v>156</v>
      </c>
      <c r="E508" s="245" t="s">
        <v>1</v>
      </c>
      <c r="F508" s="246" t="s">
        <v>1682</v>
      </c>
      <c r="G508" s="244"/>
      <c r="H508" s="247">
        <v>2.1499999999999999</v>
      </c>
      <c r="I508" s="248"/>
      <c r="J508" s="244"/>
      <c r="K508" s="244"/>
      <c r="L508" s="249"/>
      <c r="M508" s="250"/>
      <c r="N508" s="251"/>
      <c r="O508" s="251"/>
      <c r="P508" s="251"/>
      <c r="Q508" s="251"/>
      <c r="R508" s="251"/>
      <c r="S508" s="251"/>
      <c r="T508" s="252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3" t="s">
        <v>156</v>
      </c>
      <c r="AU508" s="253" t="s">
        <v>84</v>
      </c>
      <c r="AV508" s="14" t="s">
        <v>84</v>
      </c>
      <c r="AW508" s="14" t="s">
        <v>30</v>
      </c>
      <c r="AX508" s="14" t="s">
        <v>74</v>
      </c>
      <c r="AY508" s="253" t="s">
        <v>146</v>
      </c>
    </row>
    <row r="509" s="16" customFormat="1">
      <c r="A509" s="16"/>
      <c r="B509" s="280"/>
      <c r="C509" s="281"/>
      <c r="D509" s="234" t="s">
        <v>156</v>
      </c>
      <c r="E509" s="282" t="s">
        <v>1</v>
      </c>
      <c r="F509" s="283" t="s">
        <v>706</v>
      </c>
      <c r="G509" s="281"/>
      <c r="H509" s="284">
        <v>26.25</v>
      </c>
      <c r="I509" s="285"/>
      <c r="J509" s="281"/>
      <c r="K509" s="281"/>
      <c r="L509" s="286"/>
      <c r="M509" s="287"/>
      <c r="N509" s="288"/>
      <c r="O509" s="288"/>
      <c r="P509" s="288"/>
      <c r="Q509" s="288"/>
      <c r="R509" s="288"/>
      <c r="S509" s="288"/>
      <c r="T509" s="289"/>
      <c r="U509" s="16"/>
      <c r="V509" s="16"/>
      <c r="W509" s="16"/>
      <c r="X509" s="16"/>
      <c r="Y509" s="16"/>
      <c r="Z509" s="16"/>
      <c r="AA509" s="16"/>
      <c r="AB509" s="16"/>
      <c r="AC509" s="16"/>
      <c r="AD509" s="16"/>
      <c r="AE509" s="16"/>
      <c r="AT509" s="290" t="s">
        <v>156</v>
      </c>
      <c r="AU509" s="290" t="s">
        <v>84</v>
      </c>
      <c r="AV509" s="16" t="s">
        <v>161</v>
      </c>
      <c r="AW509" s="16" t="s">
        <v>30</v>
      </c>
      <c r="AX509" s="16" t="s">
        <v>74</v>
      </c>
      <c r="AY509" s="290" t="s">
        <v>146</v>
      </c>
    </row>
    <row r="510" s="13" customFormat="1">
      <c r="A510" s="13"/>
      <c r="B510" s="232"/>
      <c r="C510" s="233"/>
      <c r="D510" s="234" t="s">
        <v>156</v>
      </c>
      <c r="E510" s="235" t="s">
        <v>1</v>
      </c>
      <c r="F510" s="236" t="s">
        <v>1683</v>
      </c>
      <c r="G510" s="233"/>
      <c r="H510" s="235" t="s">
        <v>1</v>
      </c>
      <c r="I510" s="237"/>
      <c r="J510" s="233"/>
      <c r="K510" s="233"/>
      <c r="L510" s="238"/>
      <c r="M510" s="239"/>
      <c r="N510" s="240"/>
      <c r="O510" s="240"/>
      <c r="P510" s="240"/>
      <c r="Q510" s="240"/>
      <c r="R510" s="240"/>
      <c r="S510" s="240"/>
      <c r="T510" s="241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2" t="s">
        <v>156</v>
      </c>
      <c r="AU510" s="242" t="s">
        <v>84</v>
      </c>
      <c r="AV510" s="13" t="s">
        <v>82</v>
      </c>
      <c r="AW510" s="13" t="s">
        <v>30</v>
      </c>
      <c r="AX510" s="13" t="s">
        <v>74</v>
      </c>
      <c r="AY510" s="242" t="s">
        <v>146</v>
      </c>
    </row>
    <row r="511" s="14" customFormat="1">
      <c r="A511" s="14"/>
      <c r="B511" s="243"/>
      <c r="C511" s="244"/>
      <c r="D511" s="234" t="s">
        <v>156</v>
      </c>
      <c r="E511" s="245" t="s">
        <v>1</v>
      </c>
      <c r="F511" s="246" t="s">
        <v>1684</v>
      </c>
      <c r="G511" s="244"/>
      <c r="H511" s="247">
        <v>3.5</v>
      </c>
      <c r="I511" s="248"/>
      <c r="J511" s="244"/>
      <c r="K511" s="244"/>
      <c r="L511" s="249"/>
      <c r="M511" s="250"/>
      <c r="N511" s="251"/>
      <c r="O511" s="251"/>
      <c r="P511" s="251"/>
      <c r="Q511" s="251"/>
      <c r="R511" s="251"/>
      <c r="S511" s="251"/>
      <c r="T511" s="252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3" t="s">
        <v>156</v>
      </c>
      <c r="AU511" s="253" t="s">
        <v>84</v>
      </c>
      <c r="AV511" s="14" t="s">
        <v>84</v>
      </c>
      <c r="AW511" s="14" t="s">
        <v>30</v>
      </c>
      <c r="AX511" s="14" t="s">
        <v>74</v>
      </c>
      <c r="AY511" s="253" t="s">
        <v>146</v>
      </c>
    </row>
    <row r="512" s="15" customFormat="1">
      <c r="A512" s="15"/>
      <c r="B512" s="254"/>
      <c r="C512" s="255"/>
      <c r="D512" s="234" t="s">
        <v>156</v>
      </c>
      <c r="E512" s="256" t="s">
        <v>1</v>
      </c>
      <c r="F512" s="257" t="s">
        <v>160</v>
      </c>
      <c r="G512" s="255"/>
      <c r="H512" s="258">
        <v>29.75</v>
      </c>
      <c r="I512" s="259"/>
      <c r="J512" s="255"/>
      <c r="K512" s="255"/>
      <c r="L512" s="260"/>
      <c r="M512" s="261"/>
      <c r="N512" s="262"/>
      <c r="O512" s="262"/>
      <c r="P512" s="262"/>
      <c r="Q512" s="262"/>
      <c r="R512" s="262"/>
      <c r="S512" s="262"/>
      <c r="T512" s="263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T512" s="264" t="s">
        <v>156</v>
      </c>
      <c r="AU512" s="264" t="s">
        <v>84</v>
      </c>
      <c r="AV512" s="15" t="s">
        <v>152</v>
      </c>
      <c r="AW512" s="15" t="s">
        <v>30</v>
      </c>
      <c r="AX512" s="15" t="s">
        <v>82</v>
      </c>
      <c r="AY512" s="264" t="s">
        <v>146</v>
      </c>
    </row>
    <row r="513" s="2" customFormat="1" ht="24.15" customHeight="1">
      <c r="A513" s="39"/>
      <c r="B513" s="40"/>
      <c r="C513" s="219" t="s">
        <v>789</v>
      </c>
      <c r="D513" s="219" t="s">
        <v>148</v>
      </c>
      <c r="E513" s="220" t="s">
        <v>1685</v>
      </c>
      <c r="F513" s="221" t="s">
        <v>1686</v>
      </c>
      <c r="G513" s="222" t="s">
        <v>218</v>
      </c>
      <c r="H513" s="223">
        <v>117.505</v>
      </c>
      <c r="I513" s="224"/>
      <c r="J513" s="225">
        <f>ROUND(I513*H513,2)</f>
        <v>0</v>
      </c>
      <c r="K513" s="221" t="s">
        <v>1</v>
      </c>
      <c r="L513" s="45"/>
      <c r="M513" s="226" t="s">
        <v>1</v>
      </c>
      <c r="N513" s="227" t="s">
        <v>39</v>
      </c>
      <c r="O513" s="92"/>
      <c r="P513" s="228">
        <f>O513*H513</f>
        <v>0</v>
      </c>
      <c r="Q513" s="228">
        <v>0</v>
      </c>
      <c r="R513" s="228">
        <f>Q513*H513</f>
        <v>0</v>
      </c>
      <c r="S513" s="228">
        <v>0</v>
      </c>
      <c r="T513" s="229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30" t="s">
        <v>190</v>
      </c>
      <c r="AT513" s="230" t="s">
        <v>148</v>
      </c>
      <c r="AU513" s="230" t="s">
        <v>84</v>
      </c>
      <c r="AY513" s="18" t="s">
        <v>146</v>
      </c>
      <c r="BE513" s="231">
        <f>IF(N513="základní",J513,0)</f>
        <v>0</v>
      </c>
      <c r="BF513" s="231">
        <f>IF(N513="snížená",J513,0)</f>
        <v>0</v>
      </c>
      <c r="BG513" s="231">
        <f>IF(N513="zákl. přenesená",J513,0)</f>
        <v>0</v>
      </c>
      <c r="BH513" s="231">
        <f>IF(N513="sníž. přenesená",J513,0)</f>
        <v>0</v>
      </c>
      <c r="BI513" s="231">
        <f>IF(N513="nulová",J513,0)</f>
        <v>0</v>
      </c>
      <c r="BJ513" s="18" t="s">
        <v>82</v>
      </c>
      <c r="BK513" s="231">
        <f>ROUND(I513*H513,2)</f>
        <v>0</v>
      </c>
      <c r="BL513" s="18" t="s">
        <v>190</v>
      </c>
      <c r="BM513" s="230" t="s">
        <v>792</v>
      </c>
    </row>
    <row r="514" s="13" customFormat="1">
      <c r="A514" s="13"/>
      <c r="B514" s="232"/>
      <c r="C514" s="233"/>
      <c r="D514" s="234" t="s">
        <v>156</v>
      </c>
      <c r="E514" s="235" t="s">
        <v>1</v>
      </c>
      <c r="F514" s="236" t="s">
        <v>1671</v>
      </c>
      <c r="G514" s="233"/>
      <c r="H514" s="235" t="s">
        <v>1</v>
      </c>
      <c r="I514" s="237"/>
      <c r="J514" s="233"/>
      <c r="K514" s="233"/>
      <c r="L514" s="238"/>
      <c r="M514" s="239"/>
      <c r="N514" s="240"/>
      <c r="O514" s="240"/>
      <c r="P514" s="240"/>
      <c r="Q514" s="240"/>
      <c r="R514" s="240"/>
      <c r="S514" s="240"/>
      <c r="T514" s="241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2" t="s">
        <v>156</v>
      </c>
      <c r="AU514" s="242" t="s">
        <v>84</v>
      </c>
      <c r="AV514" s="13" t="s">
        <v>82</v>
      </c>
      <c r="AW514" s="13" t="s">
        <v>30</v>
      </c>
      <c r="AX514" s="13" t="s">
        <v>74</v>
      </c>
      <c r="AY514" s="242" t="s">
        <v>146</v>
      </c>
    </row>
    <row r="515" s="14" customFormat="1">
      <c r="A515" s="14"/>
      <c r="B515" s="243"/>
      <c r="C515" s="244"/>
      <c r="D515" s="234" t="s">
        <v>156</v>
      </c>
      <c r="E515" s="245" t="s">
        <v>1</v>
      </c>
      <c r="F515" s="246" t="s">
        <v>1672</v>
      </c>
      <c r="G515" s="244"/>
      <c r="H515" s="247">
        <v>49.75</v>
      </c>
      <c r="I515" s="248"/>
      <c r="J515" s="244"/>
      <c r="K515" s="244"/>
      <c r="L515" s="249"/>
      <c r="M515" s="250"/>
      <c r="N515" s="251"/>
      <c r="O515" s="251"/>
      <c r="P515" s="251"/>
      <c r="Q515" s="251"/>
      <c r="R515" s="251"/>
      <c r="S515" s="251"/>
      <c r="T515" s="252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3" t="s">
        <v>156</v>
      </c>
      <c r="AU515" s="253" t="s">
        <v>84</v>
      </c>
      <c r="AV515" s="14" t="s">
        <v>84</v>
      </c>
      <c r="AW515" s="14" t="s">
        <v>30</v>
      </c>
      <c r="AX515" s="14" t="s">
        <v>74</v>
      </c>
      <c r="AY515" s="253" t="s">
        <v>146</v>
      </c>
    </row>
    <row r="516" s="13" customFormat="1">
      <c r="A516" s="13"/>
      <c r="B516" s="232"/>
      <c r="C516" s="233"/>
      <c r="D516" s="234" t="s">
        <v>156</v>
      </c>
      <c r="E516" s="235" t="s">
        <v>1</v>
      </c>
      <c r="F516" s="236" t="s">
        <v>1673</v>
      </c>
      <c r="G516" s="233"/>
      <c r="H516" s="235" t="s">
        <v>1</v>
      </c>
      <c r="I516" s="237"/>
      <c r="J516" s="233"/>
      <c r="K516" s="233"/>
      <c r="L516" s="238"/>
      <c r="M516" s="239"/>
      <c r="N516" s="240"/>
      <c r="O516" s="240"/>
      <c r="P516" s="240"/>
      <c r="Q516" s="240"/>
      <c r="R516" s="240"/>
      <c r="S516" s="240"/>
      <c r="T516" s="241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2" t="s">
        <v>156</v>
      </c>
      <c r="AU516" s="242" t="s">
        <v>84</v>
      </c>
      <c r="AV516" s="13" t="s">
        <v>82</v>
      </c>
      <c r="AW516" s="13" t="s">
        <v>30</v>
      </c>
      <c r="AX516" s="13" t="s">
        <v>74</v>
      </c>
      <c r="AY516" s="242" t="s">
        <v>146</v>
      </c>
    </row>
    <row r="517" s="14" customFormat="1">
      <c r="A517" s="14"/>
      <c r="B517" s="243"/>
      <c r="C517" s="244"/>
      <c r="D517" s="234" t="s">
        <v>156</v>
      </c>
      <c r="E517" s="245" t="s">
        <v>1</v>
      </c>
      <c r="F517" s="246" t="s">
        <v>1674</v>
      </c>
      <c r="G517" s="244"/>
      <c r="H517" s="247">
        <v>-14.379</v>
      </c>
      <c r="I517" s="248"/>
      <c r="J517" s="244"/>
      <c r="K517" s="244"/>
      <c r="L517" s="249"/>
      <c r="M517" s="250"/>
      <c r="N517" s="251"/>
      <c r="O517" s="251"/>
      <c r="P517" s="251"/>
      <c r="Q517" s="251"/>
      <c r="R517" s="251"/>
      <c r="S517" s="251"/>
      <c r="T517" s="252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53" t="s">
        <v>156</v>
      </c>
      <c r="AU517" s="253" t="s">
        <v>84</v>
      </c>
      <c r="AV517" s="14" t="s">
        <v>84</v>
      </c>
      <c r="AW517" s="14" t="s">
        <v>30</v>
      </c>
      <c r="AX517" s="14" t="s">
        <v>74</v>
      </c>
      <c r="AY517" s="253" t="s">
        <v>146</v>
      </c>
    </row>
    <row r="518" s="13" customFormat="1">
      <c r="A518" s="13"/>
      <c r="B518" s="232"/>
      <c r="C518" s="233"/>
      <c r="D518" s="234" t="s">
        <v>156</v>
      </c>
      <c r="E518" s="235" t="s">
        <v>1</v>
      </c>
      <c r="F518" s="236" t="s">
        <v>1675</v>
      </c>
      <c r="G518" s="233"/>
      <c r="H518" s="235" t="s">
        <v>1</v>
      </c>
      <c r="I518" s="237"/>
      <c r="J518" s="233"/>
      <c r="K518" s="233"/>
      <c r="L518" s="238"/>
      <c r="M518" s="239"/>
      <c r="N518" s="240"/>
      <c r="O518" s="240"/>
      <c r="P518" s="240"/>
      <c r="Q518" s="240"/>
      <c r="R518" s="240"/>
      <c r="S518" s="240"/>
      <c r="T518" s="241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2" t="s">
        <v>156</v>
      </c>
      <c r="AU518" s="242" t="s">
        <v>84</v>
      </c>
      <c r="AV518" s="13" t="s">
        <v>82</v>
      </c>
      <c r="AW518" s="13" t="s">
        <v>30</v>
      </c>
      <c r="AX518" s="13" t="s">
        <v>74</v>
      </c>
      <c r="AY518" s="242" t="s">
        <v>146</v>
      </c>
    </row>
    <row r="519" s="14" customFormat="1">
      <c r="A519" s="14"/>
      <c r="B519" s="243"/>
      <c r="C519" s="244"/>
      <c r="D519" s="234" t="s">
        <v>156</v>
      </c>
      <c r="E519" s="245" t="s">
        <v>1</v>
      </c>
      <c r="F519" s="246" t="s">
        <v>1676</v>
      </c>
      <c r="G519" s="244"/>
      <c r="H519" s="247">
        <v>25.492000000000001</v>
      </c>
      <c r="I519" s="248"/>
      <c r="J519" s="244"/>
      <c r="K519" s="244"/>
      <c r="L519" s="249"/>
      <c r="M519" s="250"/>
      <c r="N519" s="251"/>
      <c r="O519" s="251"/>
      <c r="P519" s="251"/>
      <c r="Q519" s="251"/>
      <c r="R519" s="251"/>
      <c r="S519" s="251"/>
      <c r="T519" s="252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3" t="s">
        <v>156</v>
      </c>
      <c r="AU519" s="253" t="s">
        <v>84</v>
      </c>
      <c r="AV519" s="14" t="s">
        <v>84</v>
      </c>
      <c r="AW519" s="14" t="s">
        <v>30</v>
      </c>
      <c r="AX519" s="14" t="s">
        <v>74</v>
      </c>
      <c r="AY519" s="253" t="s">
        <v>146</v>
      </c>
    </row>
    <row r="520" s="16" customFormat="1">
      <c r="A520" s="16"/>
      <c r="B520" s="280"/>
      <c r="C520" s="281"/>
      <c r="D520" s="234" t="s">
        <v>156</v>
      </c>
      <c r="E520" s="282" t="s">
        <v>1</v>
      </c>
      <c r="F520" s="283" t="s">
        <v>706</v>
      </c>
      <c r="G520" s="281"/>
      <c r="H520" s="284">
        <v>60.863</v>
      </c>
      <c r="I520" s="285"/>
      <c r="J520" s="281"/>
      <c r="K520" s="281"/>
      <c r="L520" s="286"/>
      <c r="M520" s="287"/>
      <c r="N520" s="288"/>
      <c r="O520" s="288"/>
      <c r="P520" s="288"/>
      <c r="Q520" s="288"/>
      <c r="R520" s="288"/>
      <c r="S520" s="288"/>
      <c r="T520" s="289"/>
      <c r="U520" s="16"/>
      <c r="V520" s="16"/>
      <c r="W520" s="16"/>
      <c r="X520" s="16"/>
      <c r="Y520" s="16"/>
      <c r="Z520" s="16"/>
      <c r="AA520" s="16"/>
      <c r="AB520" s="16"/>
      <c r="AC520" s="16"/>
      <c r="AD520" s="16"/>
      <c r="AE520" s="16"/>
      <c r="AT520" s="290" t="s">
        <v>156</v>
      </c>
      <c r="AU520" s="290" t="s">
        <v>84</v>
      </c>
      <c r="AV520" s="16" t="s">
        <v>161</v>
      </c>
      <c r="AW520" s="16" t="s">
        <v>30</v>
      </c>
      <c r="AX520" s="16" t="s">
        <v>74</v>
      </c>
      <c r="AY520" s="290" t="s">
        <v>146</v>
      </c>
    </row>
    <row r="521" s="13" customFormat="1">
      <c r="A521" s="13"/>
      <c r="B521" s="232"/>
      <c r="C521" s="233"/>
      <c r="D521" s="234" t="s">
        <v>156</v>
      </c>
      <c r="E521" s="235" t="s">
        <v>1</v>
      </c>
      <c r="F521" s="236" t="s">
        <v>1677</v>
      </c>
      <c r="G521" s="233"/>
      <c r="H521" s="235" t="s">
        <v>1</v>
      </c>
      <c r="I521" s="237"/>
      <c r="J521" s="233"/>
      <c r="K521" s="233"/>
      <c r="L521" s="238"/>
      <c r="M521" s="239"/>
      <c r="N521" s="240"/>
      <c r="O521" s="240"/>
      <c r="P521" s="240"/>
      <c r="Q521" s="240"/>
      <c r="R521" s="240"/>
      <c r="S521" s="240"/>
      <c r="T521" s="241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2" t="s">
        <v>156</v>
      </c>
      <c r="AU521" s="242" t="s">
        <v>84</v>
      </c>
      <c r="AV521" s="13" t="s">
        <v>82</v>
      </c>
      <c r="AW521" s="13" t="s">
        <v>30</v>
      </c>
      <c r="AX521" s="13" t="s">
        <v>74</v>
      </c>
      <c r="AY521" s="242" t="s">
        <v>146</v>
      </c>
    </row>
    <row r="522" s="14" customFormat="1">
      <c r="A522" s="14"/>
      <c r="B522" s="243"/>
      <c r="C522" s="244"/>
      <c r="D522" s="234" t="s">
        <v>156</v>
      </c>
      <c r="E522" s="245" t="s">
        <v>1</v>
      </c>
      <c r="F522" s="246" t="s">
        <v>1678</v>
      </c>
      <c r="G522" s="244"/>
      <c r="H522" s="247">
        <v>56.642000000000003</v>
      </c>
      <c r="I522" s="248"/>
      <c r="J522" s="244"/>
      <c r="K522" s="244"/>
      <c r="L522" s="249"/>
      <c r="M522" s="250"/>
      <c r="N522" s="251"/>
      <c r="O522" s="251"/>
      <c r="P522" s="251"/>
      <c r="Q522" s="251"/>
      <c r="R522" s="251"/>
      <c r="S522" s="251"/>
      <c r="T522" s="252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3" t="s">
        <v>156</v>
      </c>
      <c r="AU522" s="253" t="s">
        <v>84</v>
      </c>
      <c r="AV522" s="14" t="s">
        <v>84</v>
      </c>
      <c r="AW522" s="14" t="s">
        <v>30</v>
      </c>
      <c r="AX522" s="14" t="s">
        <v>74</v>
      </c>
      <c r="AY522" s="253" t="s">
        <v>146</v>
      </c>
    </row>
    <row r="523" s="15" customFormat="1">
      <c r="A523" s="15"/>
      <c r="B523" s="254"/>
      <c r="C523" s="255"/>
      <c r="D523" s="234" t="s">
        <v>156</v>
      </c>
      <c r="E523" s="256" t="s">
        <v>1</v>
      </c>
      <c r="F523" s="257" t="s">
        <v>160</v>
      </c>
      <c r="G523" s="255"/>
      <c r="H523" s="258">
        <v>117.505</v>
      </c>
      <c r="I523" s="259"/>
      <c r="J523" s="255"/>
      <c r="K523" s="255"/>
      <c r="L523" s="260"/>
      <c r="M523" s="261"/>
      <c r="N523" s="262"/>
      <c r="O523" s="262"/>
      <c r="P523" s="262"/>
      <c r="Q523" s="262"/>
      <c r="R523" s="262"/>
      <c r="S523" s="262"/>
      <c r="T523" s="263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T523" s="264" t="s">
        <v>156</v>
      </c>
      <c r="AU523" s="264" t="s">
        <v>84</v>
      </c>
      <c r="AV523" s="15" t="s">
        <v>152</v>
      </c>
      <c r="AW523" s="15" t="s">
        <v>30</v>
      </c>
      <c r="AX523" s="15" t="s">
        <v>82</v>
      </c>
      <c r="AY523" s="264" t="s">
        <v>146</v>
      </c>
    </row>
    <row r="524" s="2" customFormat="1" ht="24.15" customHeight="1">
      <c r="A524" s="39"/>
      <c r="B524" s="40"/>
      <c r="C524" s="219" t="s">
        <v>353</v>
      </c>
      <c r="D524" s="219" t="s">
        <v>148</v>
      </c>
      <c r="E524" s="220" t="s">
        <v>1687</v>
      </c>
      <c r="F524" s="221" t="s">
        <v>1688</v>
      </c>
      <c r="G524" s="222" t="s">
        <v>151</v>
      </c>
      <c r="H524" s="223">
        <v>4.2999999999999998</v>
      </c>
      <c r="I524" s="224"/>
      <c r="J524" s="225">
        <f>ROUND(I524*H524,2)</f>
        <v>0</v>
      </c>
      <c r="K524" s="221" t="s">
        <v>1</v>
      </c>
      <c r="L524" s="45"/>
      <c r="M524" s="226" t="s">
        <v>1</v>
      </c>
      <c r="N524" s="227" t="s">
        <v>39</v>
      </c>
      <c r="O524" s="92"/>
      <c r="P524" s="228">
        <f>O524*H524</f>
        <v>0</v>
      </c>
      <c r="Q524" s="228">
        <v>0</v>
      </c>
      <c r="R524" s="228">
        <f>Q524*H524</f>
        <v>0</v>
      </c>
      <c r="S524" s="228">
        <v>0</v>
      </c>
      <c r="T524" s="229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30" t="s">
        <v>190</v>
      </c>
      <c r="AT524" s="230" t="s">
        <v>148</v>
      </c>
      <c r="AU524" s="230" t="s">
        <v>84</v>
      </c>
      <c r="AY524" s="18" t="s">
        <v>146</v>
      </c>
      <c r="BE524" s="231">
        <f>IF(N524="základní",J524,0)</f>
        <v>0</v>
      </c>
      <c r="BF524" s="231">
        <f>IF(N524="snížená",J524,0)</f>
        <v>0</v>
      </c>
      <c r="BG524" s="231">
        <f>IF(N524="zákl. přenesená",J524,0)</f>
        <v>0</v>
      </c>
      <c r="BH524" s="231">
        <f>IF(N524="sníž. přenesená",J524,0)</f>
        <v>0</v>
      </c>
      <c r="BI524" s="231">
        <f>IF(N524="nulová",J524,0)</f>
        <v>0</v>
      </c>
      <c r="BJ524" s="18" t="s">
        <v>82</v>
      </c>
      <c r="BK524" s="231">
        <f>ROUND(I524*H524,2)</f>
        <v>0</v>
      </c>
      <c r="BL524" s="18" t="s">
        <v>190</v>
      </c>
      <c r="BM524" s="230" t="s">
        <v>795</v>
      </c>
    </row>
    <row r="525" s="13" customFormat="1">
      <c r="A525" s="13"/>
      <c r="B525" s="232"/>
      <c r="C525" s="233"/>
      <c r="D525" s="234" t="s">
        <v>156</v>
      </c>
      <c r="E525" s="235" t="s">
        <v>1</v>
      </c>
      <c r="F525" s="236" t="s">
        <v>1671</v>
      </c>
      <c r="G525" s="233"/>
      <c r="H525" s="235" t="s">
        <v>1</v>
      </c>
      <c r="I525" s="237"/>
      <c r="J525" s="233"/>
      <c r="K525" s="233"/>
      <c r="L525" s="238"/>
      <c r="M525" s="239"/>
      <c r="N525" s="240"/>
      <c r="O525" s="240"/>
      <c r="P525" s="240"/>
      <c r="Q525" s="240"/>
      <c r="R525" s="240"/>
      <c r="S525" s="240"/>
      <c r="T525" s="241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2" t="s">
        <v>156</v>
      </c>
      <c r="AU525" s="242" t="s">
        <v>84</v>
      </c>
      <c r="AV525" s="13" t="s">
        <v>82</v>
      </c>
      <c r="AW525" s="13" t="s">
        <v>30</v>
      </c>
      <c r="AX525" s="13" t="s">
        <v>74</v>
      </c>
      <c r="AY525" s="242" t="s">
        <v>146</v>
      </c>
    </row>
    <row r="526" s="14" customFormat="1">
      <c r="A526" s="14"/>
      <c r="B526" s="243"/>
      <c r="C526" s="244"/>
      <c r="D526" s="234" t="s">
        <v>156</v>
      </c>
      <c r="E526" s="245" t="s">
        <v>1</v>
      </c>
      <c r="F526" s="246" t="s">
        <v>1689</v>
      </c>
      <c r="G526" s="244"/>
      <c r="H526" s="247">
        <v>4.2999999999999998</v>
      </c>
      <c r="I526" s="248"/>
      <c r="J526" s="244"/>
      <c r="K526" s="244"/>
      <c r="L526" s="249"/>
      <c r="M526" s="250"/>
      <c r="N526" s="251"/>
      <c r="O526" s="251"/>
      <c r="P526" s="251"/>
      <c r="Q526" s="251"/>
      <c r="R526" s="251"/>
      <c r="S526" s="251"/>
      <c r="T526" s="252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53" t="s">
        <v>156</v>
      </c>
      <c r="AU526" s="253" t="s">
        <v>84</v>
      </c>
      <c r="AV526" s="14" t="s">
        <v>84</v>
      </c>
      <c r="AW526" s="14" t="s">
        <v>30</v>
      </c>
      <c r="AX526" s="14" t="s">
        <v>74</v>
      </c>
      <c r="AY526" s="253" t="s">
        <v>146</v>
      </c>
    </row>
    <row r="527" s="15" customFormat="1">
      <c r="A527" s="15"/>
      <c r="B527" s="254"/>
      <c r="C527" s="255"/>
      <c r="D527" s="234" t="s">
        <v>156</v>
      </c>
      <c r="E527" s="256" t="s">
        <v>1</v>
      </c>
      <c r="F527" s="257" t="s">
        <v>160</v>
      </c>
      <c r="G527" s="255"/>
      <c r="H527" s="258">
        <v>4.2999999999999998</v>
      </c>
      <c r="I527" s="259"/>
      <c r="J527" s="255"/>
      <c r="K527" s="255"/>
      <c r="L527" s="260"/>
      <c r="M527" s="261"/>
      <c r="N527" s="262"/>
      <c r="O527" s="262"/>
      <c r="P527" s="262"/>
      <c r="Q527" s="262"/>
      <c r="R527" s="262"/>
      <c r="S527" s="262"/>
      <c r="T527" s="263"/>
      <c r="U527" s="15"/>
      <c r="V527" s="15"/>
      <c r="W527" s="15"/>
      <c r="X527" s="15"/>
      <c r="Y527" s="15"/>
      <c r="Z527" s="15"/>
      <c r="AA527" s="15"/>
      <c r="AB527" s="15"/>
      <c r="AC527" s="15"/>
      <c r="AD527" s="15"/>
      <c r="AE527" s="15"/>
      <c r="AT527" s="264" t="s">
        <v>156</v>
      </c>
      <c r="AU527" s="264" t="s">
        <v>84</v>
      </c>
      <c r="AV527" s="15" t="s">
        <v>152</v>
      </c>
      <c r="AW527" s="15" t="s">
        <v>30</v>
      </c>
      <c r="AX527" s="15" t="s">
        <v>82</v>
      </c>
      <c r="AY527" s="264" t="s">
        <v>146</v>
      </c>
    </row>
    <row r="528" s="2" customFormat="1" ht="24.15" customHeight="1">
      <c r="A528" s="39"/>
      <c r="B528" s="40"/>
      <c r="C528" s="219" t="s">
        <v>798</v>
      </c>
      <c r="D528" s="219" t="s">
        <v>148</v>
      </c>
      <c r="E528" s="220" t="s">
        <v>1690</v>
      </c>
      <c r="F528" s="221" t="s">
        <v>1691</v>
      </c>
      <c r="G528" s="222" t="s">
        <v>151</v>
      </c>
      <c r="H528" s="223">
        <v>29.75</v>
      </c>
      <c r="I528" s="224"/>
      <c r="J528" s="225">
        <f>ROUND(I528*H528,2)</f>
        <v>0</v>
      </c>
      <c r="K528" s="221" t="s">
        <v>33</v>
      </c>
      <c r="L528" s="45"/>
      <c r="M528" s="226" t="s">
        <v>1</v>
      </c>
      <c r="N528" s="227" t="s">
        <v>39</v>
      </c>
      <c r="O528" s="92"/>
      <c r="P528" s="228">
        <f>O528*H528</f>
        <v>0</v>
      </c>
      <c r="Q528" s="228">
        <v>0</v>
      </c>
      <c r="R528" s="228">
        <f>Q528*H528</f>
        <v>0</v>
      </c>
      <c r="S528" s="228">
        <v>0</v>
      </c>
      <c r="T528" s="229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30" t="s">
        <v>190</v>
      </c>
      <c r="AT528" s="230" t="s">
        <v>148</v>
      </c>
      <c r="AU528" s="230" t="s">
        <v>84</v>
      </c>
      <c r="AY528" s="18" t="s">
        <v>146</v>
      </c>
      <c r="BE528" s="231">
        <f>IF(N528="základní",J528,0)</f>
        <v>0</v>
      </c>
      <c r="BF528" s="231">
        <f>IF(N528="snížená",J528,0)</f>
        <v>0</v>
      </c>
      <c r="BG528" s="231">
        <f>IF(N528="zákl. přenesená",J528,0)</f>
        <v>0</v>
      </c>
      <c r="BH528" s="231">
        <f>IF(N528="sníž. přenesená",J528,0)</f>
        <v>0</v>
      </c>
      <c r="BI528" s="231">
        <f>IF(N528="nulová",J528,0)</f>
        <v>0</v>
      </c>
      <c r="BJ528" s="18" t="s">
        <v>82</v>
      </c>
      <c r="BK528" s="231">
        <f>ROUND(I528*H528,2)</f>
        <v>0</v>
      </c>
      <c r="BL528" s="18" t="s">
        <v>190</v>
      </c>
      <c r="BM528" s="230" t="s">
        <v>801</v>
      </c>
    </row>
    <row r="529" s="13" customFormat="1">
      <c r="A529" s="13"/>
      <c r="B529" s="232"/>
      <c r="C529" s="233"/>
      <c r="D529" s="234" t="s">
        <v>156</v>
      </c>
      <c r="E529" s="235" t="s">
        <v>1</v>
      </c>
      <c r="F529" s="236" t="s">
        <v>1671</v>
      </c>
      <c r="G529" s="233"/>
      <c r="H529" s="235" t="s">
        <v>1</v>
      </c>
      <c r="I529" s="237"/>
      <c r="J529" s="233"/>
      <c r="K529" s="233"/>
      <c r="L529" s="238"/>
      <c r="M529" s="239"/>
      <c r="N529" s="240"/>
      <c r="O529" s="240"/>
      <c r="P529" s="240"/>
      <c r="Q529" s="240"/>
      <c r="R529" s="240"/>
      <c r="S529" s="240"/>
      <c r="T529" s="241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2" t="s">
        <v>156</v>
      </c>
      <c r="AU529" s="242" t="s">
        <v>84</v>
      </c>
      <c r="AV529" s="13" t="s">
        <v>82</v>
      </c>
      <c r="AW529" s="13" t="s">
        <v>30</v>
      </c>
      <c r="AX529" s="13" t="s">
        <v>74</v>
      </c>
      <c r="AY529" s="242" t="s">
        <v>146</v>
      </c>
    </row>
    <row r="530" s="14" customFormat="1">
      <c r="A530" s="14"/>
      <c r="B530" s="243"/>
      <c r="C530" s="244"/>
      <c r="D530" s="234" t="s">
        <v>156</v>
      </c>
      <c r="E530" s="245" t="s">
        <v>1</v>
      </c>
      <c r="F530" s="246" t="s">
        <v>1681</v>
      </c>
      <c r="G530" s="244"/>
      <c r="H530" s="247">
        <v>24.100000000000001</v>
      </c>
      <c r="I530" s="248"/>
      <c r="J530" s="244"/>
      <c r="K530" s="244"/>
      <c r="L530" s="249"/>
      <c r="M530" s="250"/>
      <c r="N530" s="251"/>
      <c r="O530" s="251"/>
      <c r="P530" s="251"/>
      <c r="Q530" s="251"/>
      <c r="R530" s="251"/>
      <c r="S530" s="251"/>
      <c r="T530" s="252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3" t="s">
        <v>156</v>
      </c>
      <c r="AU530" s="253" t="s">
        <v>84</v>
      </c>
      <c r="AV530" s="14" t="s">
        <v>84</v>
      </c>
      <c r="AW530" s="14" t="s">
        <v>30</v>
      </c>
      <c r="AX530" s="14" t="s">
        <v>74</v>
      </c>
      <c r="AY530" s="253" t="s">
        <v>146</v>
      </c>
    </row>
    <row r="531" s="14" customFormat="1">
      <c r="A531" s="14"/>
      <c r="B531" s="243"/>
      <c r="C531" s="244"/>
      <c r="D531" s="234" t="s">
        <v>156</v>
      </c>
      <c r="E531" s="245" t="s">
        <v>1</v>
      </c>
      <c r="F531" s="246" t="s">
        <v>1682</v>
      </c>
      <c r="G531" s="244"/>
      <c r="H531" s="247">
        <v>2.1499999999999999</v>
      </c>
      <c r="I531" s="248"/>
      <c r="J531" s="244"/>
      <c r="K531" s="244"/>
      <c r="L531" s="249"/>
      <c r="M531" s="250"/>
      <c r="N531" s="251"/>
      <c r="O531" s="251"/>
      <c r="P531" s="251"/>
      <c r="Q531" s="251"/>
      <c r="R531" s="251"/>
      <c r="S531" s="251"/>
      <c r="T531" s="252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3" t="s">
        <v>156</v>
      </c>
      <c r="AU531" s="253" t="s">
        <v>84</v>
      </c>
      <c r="AV531" s="14" t="s">
        <v>84</v>
      </c>
      <c r="AW531" s="14" t="s">
        <v>30</v>
      </c>
      <c r="AX531" s="14" t="s">
        <v>74</v>
      </c>
      <c r="AY531" s="253" t="s">
        <v>146</v>
      </c>
    </row>
    <row r="532" s="16" customFormat="1">
      <c r="A532" s="16"/>
      <c r="B532" s="280"/>
      <c r="C532" s="281"/>
      <c r="D532" s="234" t="s">
        <v>156</v>
      </c>
      <c r="E532" s="282" t="s">
        <v>1</v>
      </c>
      <c r="F532" s="283" t="s">
        <v>706</v>
      </c>
      <c r="G532" s="281"/>
      <c r="H532" s="284">
        <v>26.25</v>
      </c>
      <c r="I532" s="285"/>
      <c r="J532" s="281"/>
      <c r="K532" s="281"/>
      <c r="L532" s="286"/>
      <c r="M532" s="287"/>
      <c r="N532" s="288"/>
      <c r="O532" s="288"/>
      <c r="P532" s="288"/>
      <c r="Q532" s="288"/>
      <c r="R532" s="288"/>
      <c r="S532" s="288"/>
      <c r="T532" s="289"/>
      <c r="U532" s="16"/>
      <c r="V532" s="16"/>
      <c r="W532" s="16"/>
      <c r="X532" s="16"/>
      <c r="Y532" s="16"/>
      <c r="Z532" s="16"/>
      <c r="AA532" s="16"/>
      <c r="AB532" s="16"/>
      <c r="AC532" s="16"/>
      <c r="AD532" s="16"/>
      <c r="AE532" s="16"/>
      <c r="AT532" s="290" t="s">
        <v>156</v>
      </c>
      <c r="AU532" s="290" t="s">
        <v>84</v>
      </c>
      <c r="AV532" s="16" t="s">
        <v>161</v>
      </c>
      <c r="AW532" s="16" t="s">
        <v>30</v>
      </c>
      <c r="AX532" s="16" t="s">
        <v>74</v>
      </c>
      <c r="AY532" s="290" t="s">
        <v>146</v>
      </c>
    </row>
    <row r="533" s="13" customFormat="1">
      <c r="A533" s="13"/>
      <c r="B533" s="232"/>
      <c r="C533" s="233"/>
      <c r="D533" s="234" t="s">
        <v>156</v>
      </c>
      <c r="E533" s="235" t="s">
        <v>1</v>
      </c>
      <c r="F533" s="236" t="s">
        <v>1683</v>
      </c>
      <c r="G533" s="233"/>
      <c r="H533" s="235" t="s">
        <v>1</v>
      </c>
      <c r="I533" s="237"/>
      <c r="J533" s="233"/>
      <c r="K533" s="233"/>
      <c r="L533" s="238"/>
      <c r="M533" s="239"/>
      <c r="N533" s="240"/>
      <c r="O533" s="240"/>
      <c r="P533" s="240"/>
      <c r="Q533" s="240"/>
      <c r="R533" s="240"/>
      <c r="S533" s="240"/>
      <c r="T533" s="241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2" t="s">
        <v>156</v>
      </c>
      <c r="AU533" s="242" t="s">
        <v>84</v>
      </c>
      <c r="AV533" s="13" t="s">
        <v>82</v>
      </c>
      <c r="AW533" s="13" t="s">
        <v>30</v>
      </c>
      <c r="AX533" s="13" t="s">
        <v>74</v>
      </c>
      <c r="AY533" s="242" t="s">
        <v>146</v>
      </c>
    </row>
    <row r="534" s="14" customFormat="1">
      <c r="A534" s="14"/>
      <c r="B534" s="243"/>
      <c r="C534" s="244"/>
      <c r="D534" s="234" t="s">
        <v>156</v>
      </c>
      <c r="E534" s="245" t="s">
        <v>1</v>
      </c>
      <c r="F534" s="246" t="s">
        <v>1684</v>
      </c>
      <c r="G534" s="244"/>
      <c r="H534" s="247">
        <v>3.5</v>
      </c>
      <c r="I534" s="248"/>
      <c r="J534" s="244"/>
      <c r="K534" s="244"/>
      <c r="L534" s="249"/>
      <c r="M534" s="250"/>
      <c r="N534" s="251"/>
      <c r="O534" s="251"/>
      <c r="P534" s="251"/>
      <c r="Q534" s="251"/>
      <c r="R534" s="251"/>
      <c r="S534" s="251"/>
      <c r="T534" s="252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53" t="s">
        <v>156</v>
      </c>
      <c r="AU534" s="253" t="s">
        <v>84</v>
      </c>
      <c r="AV534" s="14" t="s">
        <v>84</v>
      </c>
      <c r="AW534" s="14" t="s">
        <v>30</v>
      </c>
      <c r="AX534" s="14" t="s">
        <v>74</v>
      </c>
      <c r="AY534" s="253" t="s">
        <v>146</v>
      </c>
    </row>
    <row r="535" s="15" customFormat="1">
      <c r="A535" s="15"/>
      <c r="B535" s="254"/>
      <c r="C535" s="255"/>
      <c r="D535" s="234" t="s">
        <v>156</v>
      </c>
      <c r="E535" s="256" t="s">
        <v>1</v>
      </c>
      <c r="F535" s="257" t="s">
        <v>160</v>
      </c>
      <c r="G535" s="255"/>
      <c r="H535" s="258">
        <v>29.75</v>
      </c>
      <c r="I535" s="259"/>
      <c r="J535" s="255"/>
      <c r="K535" s="255"/>
      <c r="L535" s="260"/>
      <c r="M535" s="261"/>
      <c r="N535" s="262"/>
      <c r="O535" s="262"/>
      <c r="P535" s="262"/>
      <c r="Q535" s="262"/>
      <c r="R535" s="262"/>
      <c r="S535" s="262"/>
      <c r="T535" s="263"/>
      <c r="U535" s="15"/>
      <c r="V535" s="15"/>
      <c r="W535" s="15"/>
      <c r="X535" s="15"/>
      <c r="Y535" s="15"/>
      <c r="Z535" s="15"/>
      <c r="AA535" s="15"/>
      <c r="AB535" s="15"/>
      <c r="AC535" s="15"/>
      <c r="AD535" s="15"/>
      <c r="AE535" s="15"/>
      <c r="AT535" s="264" t="s">
        <v>156</v>
      </c>
      <c r="AU535" s="264" t="s">
        <v>84</v>
      </c>
      <c r="AV535" s="15" t="s">
        <v>152</v>
      </c>
      <c r="AW535" s="15" t="s">
        <v>30</v>
      </c>
      <c r="AX535" s="15" t="s">
        <v>82</v>
      </c>
      <c r="AY535" s="264" t="s">
        <v>146</v>
      </c>
    </row>
    <row r="536" s="2" customFormat="1" ht="24.15" customHeight="1">
      <c r="A536" s="39"/>
      <c r="B536" s="40"/>
      <c r="C536" s="219" t="s">
        <v>359</v>
      </c>
      <c r="D536" s="219" t="s">
        <v>148</v>
      </c>
      <c r="E536" s="220" t="s">
        <v>1692</v>
      </c>
      <c r="F536" s="221" t="s">
        <v>1693</v>
      </c>
      <c r="G536" s="222" t="s">
        <v>151</v>
      </c>
      <c r="H536" s="223">
        <v>58.490000000000002</v>
      </c>
      <c r="I536" s="224"/>
      <c r="J536" s="225">
        <f>ROUND(I536*H536,2)</f>
        <v>0</v>
      </c>
      <c r="K536" s="221" t="s">
        <v>33</v>
      </c>
      <c r="L536" s="45"/>
      <c r="M536" s="226" t="s">
        <v>1</v>
      </c>
      <c r="N536" s="227" t="s">
        <v>39</v>
      </c>
      <c r="O536" s="92"/>
      <c r="P536" s="228">
        <f>O536*H536</f>
        <v>0</v>
      </c>
      <c r="Q536" s="228">
        <v>0</v>
      </c>
      <c r="R536" s="228">
        <f>Q536*H536</f>
        <v>0</v>
      </c>
      <c r="S536" s="228">
        <v>0</v>
      </c>
      <c r="T536" s="229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30" t="s">
        <v>190</v>
      </c>
      <c r="AT536" s="230" t="s">
        <v>148</v>
      </c>
      <c r="AU536" s="230" t="s">
        <v>84</v>
      </c>
      <c r="AY536" s="18" t="s">
        <v>146</v>
      </c>
      <c r="BE536" s="231">
        <f>IF(N536="základní",J536,0)</f>
        <v>0</v>
      </c>
      <c r="BF536" s="231">
        <f>IF(N536="snížená",J536,0)</f>
        <v>0</v>
      </c>
      <c r="BG536" s="231">
        <f>IF(N536="zákl. přenesená",J536,0)</f>
        <v>0</v>
      </c>
      <c r="BH536" s="231">
        <f>IF(N536="sníž. přenesená",J536,0)</f>
        <v>0</v>
      </c>
      <c r="BI536" s="231">
        <f>IF(N536="nulová",J536,0)</f>
        <v>0</v>
      </c>
      <c r="BJ536" s="18" t="s">
        <v>82</v>
      </c>
      <c r="BK536" s="231">
        <f>ROUND(I536*H536,2)</f>
        <v>0</v>
      </c>
      <c r="BL536" s="18" t="s">
        <v>190</v>
      </c>
      <c r="BM536" s="230" t="s">
        <v>805</v>
      </c>
    </row>
    <row r="537" s="13" customFormat="1">
      <c r="A537" s="13"/>
      <c r="B537" s="232"/>
      <c r="C537" s="233"/>
      <c r="D537" s="234" t="s">
        <v>156</v>
      </c>
      <c r="E537" s="235" t="s">
        <v>1</v>
      </c>
      <c r="F537" s="236" t="s">
        <v>1671</v>
      </c>
      <c r="G537" s="233"/>
      <c r="H537" s="235" t="s">
        <v>1</v>
      </c>
      <c r="I537" s="237"/>
      <c r="J537" s="233"/>
      <c r="K537" s="233"/>
      <c r="L537" s="238"/>
      <c r="M537" s="239"/>
      <c r="N537" s="240"/>
      <c r="O537" s="240"/>
      <c r="P537" s="240"/>
      <c r="Q537" s="240"/>
      <c r="R537" s="240"/>
      <c r="S537" s="240"/>
      <c r="T537" s="241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2" t="s">
        <v>156</v>
      </c>
      <c r="AU537" s="242" t="s">
        <v>84</v>
      </c>
      <c r="AV537" s="13" t="s">
        <v>82</v>
      </c>
      <c r="AW537" s="13" t="s">
        <v>30</v>
      </c>
      <c r="AX537" s="13" t="s">
        <v>74</v>
      </c>
      <c r="AY537" s="242" t="s">
        <v>146</v>
      </c>
    </row>
    <row r="538" s="14" customFormat="1">
      <c r="A538" s="14"/>
      <c r="B538" s="243"/>
      <c r="C538" s="244"/>
      <c r="D538" s="234" t="s">
        <v>156</v>
      </c>
      <c r="E538" s="245" t="s">
        <v>1</v>
      </c>
      <c r="F538" s="246" t="s">
        <v>1589</v>
      </c>
      <c r="G538" s="244"/>
      <c r="H538" s="247">
        <v>15.34</v>
      </c>
      <c r="I538" s="248"/>
      <c r="J538" s="244"/>
      <c r="K538" s="244"/>
      <c r="L538" s="249"/>
      <c r="M538" s="250"/>
      <c r="N538" s="251"/>
      <c r="O538" s="251"/>
      <c r="P538" s="251"/>
      <c r="Q538" s="251"/>
      <c r="R538" s="251"/>
      <c r="S538" s="251"/>
      <c r="T538" s="252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3" t="s">
        <v>156</v>
      </c>
      <c r="AU538" s="253" t="s">
        <v>84</v>
      </c>
      <c r="AV538" s="14" t="s">
        <v>84</v>
      </c>
      <c r="AW538" s="14" t="s">
        <v>30</v>
      </c>
      <c r="AX538" s="14" t="s">
        <v>74</v>
      </c>
      <c r="AY538" s="253" t="s">
        <v>146</v>
      </c>
    </row>
    <row r="539" s="14" customFormat="1">
      <c r="A539" s="14"/>
      <c r="B539" s="243"/>
      <c r="C539" s="244"/>
      <c r="D539" s="234" t="s">
        <v>156</v>
      </c>
      <c r="E539" s="245" t="s">
        <v>1</v>
      </c>
      <c r="F539" s="246" t="s">
        <v>1694</v>
      </c>
      <c r="G539" s="244"/>
      <c r="H539" s="247">
        <v>36.149999999999999</v>
      </c>
      <c r="I539" s="248"/>
      <c r="J539" s="244"/>
      <c r="K539" s="244"/>
      <c r="L539" s="249"/>
      <c r="M539" s="250"/>
      <c r="N539" s="251"/>
      <c r="O539" s="251"/>
      <c r="P539" s="251"/>
      <c r="Q539" s="251"/>
      <c r="R539" s="251"/>
      <c r="S539" s="251"/>
      <c r="T539" s="252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53" t="s">
        <v>156</v>
      </c>
      <c r="AU539" s="253" t="s">
        <v>84</v>
      </c>
      <c r="AV539" s="14" t="s">
        <v>84</v>
      </c>
      <c r="AW539" s="14" t="s">
        <v>30</v>
      </c>
      <c r="AX539" s="14" t="s">
        <v>74</v>
      </c>
      <c r="AY539" s="253" t="s">
        <v>146</v>
      </c>
    </row>
    <row r="540" s="13" customFormat="1">
      <c r="A540" s="13"/>
      <c r="B540" s="232"/>
      <c r="C540" s="233"/>
      <c r="D540" s="234" t="s">
        <v>156</v>
      </c>
      <c r="E540" s="235" t="s">
        <v>1</v>
      </c>
      <c r="F540" s="236" t="s">
        <v>1683</v>
      </c>
      <c r="G540" s="233"/>
      <c r="H540" s="235" t="s">
        <v>1</v>
      </c>
      <c r="I540" s="237"/>
      <c r="J540" s="233"/>
      <c r="K540" s="233"/>
      <c r="L540" s="238"/>
      <c r="M540" s="239"/>
      <c r="N540" s="240"/>
      <c r="O540" s="240"/>
      <c r="P540" s="240"/>
      <c r="Q540" s="240"/>
      <c r="R540" s="240"/>
      <c r="S540" s="240"/>
      <c r="T540" s="241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2" t="s">
        <v>156</v>
      </c>
      <c r="AU540" s="242" t="s">
        <v>84</v>
      </c>
      <c r="AV540" s="13" t="s">
        <v>82</v>
      </c>
      <c r="AW540" s="13" t="s">
        <v>30</v>
      </c>
      <c r="AX540" s="13" t="s">
        <v>74</v>
      </c>
      <c r="AY540" s="242" t="s">
        <v>146</v>
      </c>
    </row>
    <row r="541" s="14" customFormat="1">
      <c r="A541" s="14"/>
      <c r="B541" s="243"/>
      <c r="C541" s="244"/>
      <c r="D541" s="234" t="s">
        <v>156</v>
      </c>
      <c r="E541" s="245" t="s">
        <v>1</v>
      </c>
      <c r="F541" s="246" t="s">
        <v>1695</v>
      </c>
      <c r="G541" s="244"/>
      <c r="H541" s="247">
        <v>7</v>
      </c>
      <c r="I541" s="248"/>
      <c r="J541" s="244"/>
      <c r="K541" s="244"/>
      <c r="L541" s="249"/>
      <c r="M541" s="250"/>
      <c r="N541" s="251"/>
      <c r="O541" s="251"/>
      <c r="P541" s="251"/>
      <c r="Q541" s="251"/>
      <c r="R541" s="251"/>
      <c r="S541" s="251"/>
      <c r="T541" s="252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3" t="s">
        <v>156</v>
      </c>
      <c r="AU541" s="253" t="s">
        <v>84</v>
      </c>
      <c r="AV541" s="14" t="s">
        <v>84</v>
      </c>
      <c r="AW541" s="14" t="s">
        <v>30</v>
      </c>
      <c r="AX541" s="14" t="s">
        <v>74</v>
      </c>
      <c r="AY541" s="253" t="s">
        <v>146</v>
      </c>
    </row>
    <row r="542" s="15" customFormat="1">
      <c r="A542" s="15"/>
      <c r="B542" s="254"/>
      <c r="C542" s="255"/>
      <c r="D542" s="234" t="s">
        <v>156</v>
      </c>
      <c r="E542" s="256" t="s">
        <v>1</v>
      </c>
      <c r="F542" s="257" t="s">
        <v>160</v>
      </c>
      <c r="G542" s="255"/>
      <c r="H542" s="258">
        <v>58.489999999999995</v>
      </c>
      <c r="I542" s="259"/>
      <c r="J542" s="255"/>
      <c r="K542" s="255"/>
      <c r="L542" s="260"/>
      <c r="M542" s="261"/>
      <c r="N542" s="262"/>
      <c r="O542" s="262"/>
      <c r="P542" s="262"/>
      <c r="Q542" s="262"/>
      <c r="R542" s="262"/>
      <c r="S542" s="262"/>
      <c r="T542" s="263"/>
      <c r="U542" s="15"/>
      <c r="V542" s="15"/>
      <c r="W542" s="15"/>
      <c r="X542" s="15"/>
      <c r="Y542" s="15"/>
      <c r="Z542" s="15"/>
      <c r="AA542" s="15"/>
      <c r="AB542" s="15"/>
      <c r="AC542" s="15"/>
      <c r="AD542" s="15"/>
      <c r="AE542" s="15"/>
      <c r="AT542" s="264" t="s">
        <v>156</v>
      </c>
      <c r="AU542" s="264" t="s">
        <v>84</v>
      </c>
      <c r="AV542" s="15" t="s">
        <v>152</v>
      </c>
      <c r="AW542" s="15" t="s">
        <v>30</v>
      </c>
      <c r="AX542" s="15" t="s">
        <v>82</v>
      </c>
      <c r="AY542" s="264" t="s">
        <v>146</v>
      </c>
    </row>
    <row r="543" s="2" customFormat="1" ht="24.15" customHeight="1">
      <c r="A543" s="39"/>
      <c r="B543" s="40"/>
      <c r="C543" s="219" t="s">
        <v>806</v>
      </c>
      <c r="D543" s="219" t="s">
        <v>148</v>
      </c>
      <c r="E543" s="220" t="s">
        <v>1696</v>
      </c>
      <c r="F543" s="221" t="s">
        <v>1697</v>
      </c>
      <c r="G543" s="222" t="s">
        <v>307</v>
      </c>
      <c r="H543" s="223">
        <v>1</v>
      </c>
      <c r="I543" s="224"/>
      <c r="J543" s="225">
        <f>ROUND(I543*H543,2)</f>
        <v>0</v>
      </c>
      <c r="K543" s="221" t="s">
        <v>33</v>
      </c>
      <c r="L543" s="45"/>
      <c r="M543" s="226" t="s">
        <v>1</v>
      </c>
      <c r="N543" s="227" t="s">
        <v>39</v>
      </c>
      <c r="O543" s="92"/>
      <c r="P543" s="228">
        <f>O543*H543</f>
        <v>0</v>
      </c>
      <c r="Q543" s="228">
        <v>0</v>
      </c>
      <c r="R543" s="228">
        <f>Q543*H543</f>
        <v>0</v>
      </c>
      <c r="S543" s="228">
        <v>0</v>
      </c>
      <c r="T543" s="229">
        <f>S543*H543</f>
        <v>0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30" t="s">
        <v>190</v>
      </c>
      <c r="AT543" s="230" t="s">
        <v>148</v>
      </c>
      <c r="AU543" s="230" t="s">
        <v>84</v>
      </c>
      <c r="AY543" s="18" t="s">
        <v>146</v>
      </c>
      <c r="BE543" s="231">
        <f>IF(N543="základní",J543,0)</f>
        <v>0</v>
      </c>
      <c r="BF543" s="231">
        <f>IF(N543="snížená",J543,0)</f>
        <v>0</v>
      </c>
      <c r="BG543" s="231">
        <f>IF(N543="zákl. přenesená",J543,0)</f>
        <v>0</v>
      </c>
      <c r="BH543" s="231">
        <f>IF(N543="sníž. přenesená",J543,0)</f>
        <v>0</v>
      </c>
      <c r="BI543" s="231">
        <f>IF(N543="nulová",J543,0)</f>
        <v>0</v>
      </c>
      <c r="BJ543" s="18" t="s">
        <v>82</v>
      </c>
      <c r="BK543" s="231">
        <f>ROUND(I543*H543,2)</f>
        <v>0</v>
      </c>
      <c r="BL543" s="18" t="s">
        <v>190</v>
      </c>
      <c r="BM543" s="230" t="s">
        <v>809</v>
      </c>
    </row>
    <row r="544" s="14" customFormat="1">
      <c r="A544" s="14"/>
      <c r="B544" s="243"/>
      <c r="C544" s="244"/>
      <c r="D544" s="234" t="s">
        <v>156</v>
      </c>
      <c r="E544" s="245" t="s">
        <v>1</v>
      </c>
      <c r="F544" s="246" t="s">
        <v>1628</v>
      </c>
      <c r="G544" s="244"/>
      <c r="H544" s="247">
        <v>1</v>
      </c>
      <c r="I544" s="248"/>
      <c r="J544" s="244"/>
      <c r="K544" s="244"/>
      <c r="L544" s="249"/>
      <c r="M544" s="250"/>
      <c r="N544" s="251"/>
      <c r="O544" s="251"/>
      <c r="P544" s="251"/>
      <c r="Q544" s="251"/>
      <c r="R544" s="251"/>
      <c r="S544" s="251"/>
      <c r="T544" s="252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53" t="s">
        <v>156</v>
      </c>
      <c r="AU544" s="253" t="s">
        <v>84</v>
      </c>
      <c r="AV544" s="14" t="s">
        <v>84</v>
      </c>
      <c r="AW544" s="14" t="s">
        <v>30</v>
      </c>
      <c r="AX544" s="14" t="s">
        <v>74</v>
      </c>
      <c r="AY544" s="253" t="s">
        <v>146</v>
      </c>
    </row>
    <row r="545" s="15" customFormat="1">
      <c r="A545" s="15"/>
      <c r="B545" s="254"/>
      <c r="C545" s="255"/>
      <c r="D545" s="234" t="s">
        <v>156</v>
      </c>
      <c r="E545" s="256" t="s">
        <v>1</v>
      </c>
      <c r="F545" s="257" t="s">
        <v>160</v>
      </c>
      <c r="G545" s="255"/>
      <c r="H545" s="258">
        <v>1</v>
      </c>
      <c r="I545" s="259"/>
      <c r="J545" s="255"/>
      <c r="K545" s="255"/>
      <c r="L545" s="260"/>
      <c r="M545" s="261"/>
      <c r="N545" s="262"/>
      <c r="O545" s="262"/>
      <c r="P545" s="262"/>
      <c r="Q545" s="262"/>
      <c r="R545" s="262"/>
      <c r="S545" s="262"/>
      <c r="T545" s="263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64" t="s">
        <v>156</v>
      </c>
      <c r="AU545" s="264" t="s">
        <v>84</v>
      </c>
      <c r="AV545" s="15" t="s">
        <v>152</v>
      </c>
      <c r="AW545" s="15" t="s">
        <v>30</v>
      </c>
      <c r="AX545" s="15" t="s">
        <v>82</v>
      </c>
      <c r="AY545" s="264" t="s">
        <v>146</v>
      </c>
    </row>
    <row r="546" s="2" customFormat="1" ht="33" customHeight="1">
      <c r="A546" s="39"/>
      <c r="B546" s="40"/>
      <c r="C546" s="219" t="s">
        <v>362</v>
      </c>
      <c r="D546" s="219" t="s">
        <v>148</v>
      </c>
      <c r="E546" s="220" t="s">
        <v>1698</v>
      </c>
      <c r="F546" s="221" t="s">
        <v>1699</v>
      </c>
      <c r="G546" s="222" t="s">
        <v>307</v>
      </c>
      <c r="H546" s="223">
        <v>1</v>
      </c>
      <c r="I546" s="224"/>
      <c r="J546" s="225">
        <f>ROUND(I546*H546,2)</f>
        <v>0</v>
      </c>
      <c r="K546" s="221" t="s">
        <v>1</v>
      </c>
      <c r="L546" s="45"/>
      <c r="M546" s="226" t="s">
        <v>1</v>
      </c>
      <c r="N546" s="227" t="s">
        <v>39</v>
      </c>
      <c r="O546" s="92"/>
      <c r="P546" s="228">
        <f>O546*H546</f>
        <v>0</v>
      </c>
      <c r="Q546" s="228">
        <v>0</v>
      </c>
      <c r="R546" s="228">
        <f>Q546*H546</f>
        <v>0</v>
      </c>
      <c r="S546" s="228">
        <v>0</v>
      </c>
      <c r="T546" s="229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30" t="s">
        <v>190</v>
      </c>
      <c r="AT546" s="230" t="s">
        <v>148</v>
      </c>
      <c r="AU546" s="230" t="s">
        <v>84</v>
      </c>
      <c r="AY546" s="18" t="s">
        <v>146</v>
      </c>
      <c r="BE546" s="231">
        <f>IF(N546="základní",J546,0)</f>
        <v>0</v>
      </c>
      <c r="BF546" s="231">
        <f>IF(N546="snížená",J546,0)</f>
        <v>0</v>
      </c>
      <c r="BG546" s="231">
        <f>IF(N546="zákl. přenesená",J546,0)</f>
        <v>0</v>
      </c>
      <c r="BH546" s="231">
        <f>IF(N546="sníž. přenesená",J546,0)</f>
        <v>0</v>
      </c>
      <c r="BI546" s="231">
        <f>IF(N546="nulová",J546,0)</f>
        <v>0</v>
      </c>
      <c r="BJ546" s="18" t="s">
        <v>82</v>
      </c>
      <c r="BK546" s="231">
        <f>ROUND(I546*H546,2)</f>
        <v>0</v>
      </c>
      <c r="BL546" s="18" t="s">
        <v>190</v>
      </c>
      <c r="BM546" s="230" t="s">
        <v>812</v>
      </c>
    </row>
    <row r="547" s="14" customFormat="1">
      <c r="A547" s="14"/>
      <c r="B547" s="243"/>
      <c r="C547" s="244"/>
      <c r="D547" s="234" t="s">
        <v>156</v>
      </c>
      <c r="E547" s="245" t="s">
        <v>1</v>
      </c>
      <c r="F547" s="246" t="s">
        <v>1700</v>
      </c>
      <c r="G547" s="244"/>
      <c r="H547" s="247">
        <v>1</v>
      </c>
      <c r="I547" s="248"/>
      <c r="J547" s="244"/>
      <c r="K547" s="244"/>
      <c r="L547" s="249"/>
      <c r="M547" s="250"/>
      <c r="N547" s="251"/>
      <c r="O547" s="251"/>
      <c r="P547" s="251"/>
      <c r="Q547" s="251"/>
      <c r="R547" s="251"/>
      <c r="S547" s="251"/>
      <c r="T547" s="252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3" t="s">
        <v>156</v>
      </c>
      <c r="AU547" s="253" t="s">
        <v>84</v>
      </c>
      <c r="AV547" s="14" t="s">
        <v>84</v>
      </c>
      <c r="AW547" s="14" t="s">
        <v>30</v>
      </c>
      <c r="AX547" s="14" t="s">
        <v>74</v>
      </c>
      <c r="AY547" s="253" t="s">
        <v>146</v>
      </c>
    </row>
    <row r="548" s="15" customFormat="1">
      <c r="A548" s="15"/>
      <c r="B548" s="254"/>
      <c r="C548" s="255"/>
      <c r="D548" s="234" t="s">
        <v>156</v>
      </c>
      <c r="E548" s="256" t="s">
        <v>1</v>
      </c>
      <c r="F548" s="257" t="s">
        <v>160</v>
      </c>
      <c r="G548" s="255"/>
      <c r="H548" s="258">
        <v>1</v>
      </c>
      <c r="I548" s="259"/>
      <c r="J548" s="255"/>
      <c r="K548" s="255"/>
      <c r="L548" s="260"/>
      <c r="M548" s="261"/>
      <c r="N548" s="262"/>
      <c r="O548" s="262"/>
      <c r="P548" s="262"/>
      <c r="Q548" s="262"/>
      <c r="R548" s="262"/>
      <c r="S548" s="262"/>
      <c r="T548" s="263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64" t="s">
        <v>156</v>
      </c>
      <c r="AU548" s="264" t="s">
        <v>84</v>
      </c>
      <c r="AV548" s="15" t="s">
        <v>152</v>
      </c>
      <c r="AW548" s="15" t="s">
        <v>30</v>
      </c>
      <c r="AX548" s="15" t="s">
        <v>82</v>
      </c>
      <c r="AY548" s="264" t="s">
        <v>146</v>
      </c>
    </row>
    <row r="549" s="2" customFormat="1" ht="16.5" customHeight="1">
      <c r="A549" s="39"/>
      <c r="B549" s="40"/>
      <c r="C549" s="219" t="s">
        <v>814</v>
      </c>
      <c r="D549" s="219" t="s">
        <v>148</v>
      </c>
      <c r="E549" s="220" t="s">
        <v>1701</v>
      </c>
      <c r="F549" s="221" t="s">
        <v>1702</v>
      </c>
      <c r="G549" s="222" t="s">
        <v>151</v>
      </c>
      <c r="H549" s="223">
        <v>9.7799999999999994</v>
      </c>
      <c r="I549" s="224"/>
      <c r="J549" s="225">
        <f>ROUND(I549*H549,2)</f>
        <v>0</v>
      </c>
      <c r="K549" s="221" t="s">
        <v>1</v>
      </c>
      <c r="L549" s="45"/>
      <c r="M549" s="226" t="s">
        <v>1</v>
      </c>
      <c r="N549" s="227" t="s">
        <v>39</v>
      </c>
      <c r="O549" s="92"/>
      <c r="P549" s="228">
        <f>O549*H549</f>
        <v>0</v>
      </c>
      <c r="Q549" s="228">
        <v>0</v>
      </c>
      <c r="R549" s="228">
        <f>Q549*H549</f>
        <v>0</v>
      </c>
      <c r="S549" s="228">
        <v>0</v>
      </c>
      <c r="T549" s="229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30" t="s">
        <v>190</v>
      </c>
      <c r="AT549" s="230" t="s">
        <v>148</v>
      </c>
      <c r="AU549" s="230" t="s">
        <v>84</v>
      </c>
      <c r="AY549" s="18" t="s">
        <v>146</v>
      </c>
      <c r="BE549" s="231">
        <f>IF(N549="základní",J549,0)</f>
        <v>0</v>
      </c>
      <c r="BF549" s="231">
        <f>IF(N549="snížená",J549,0)</f>
        <v>0</v>
      </c>
      <c r="BG549" s="231">
        <f>IF(N549="zákl. přenesená",J549,0)</f>
        <v>0</v>
      </c>
      <c r="BH549" s="231">
        <f>IF(N549="sníž. přenesená",J549,0)</f>
        <v>0</v>
      </c>
      <c r="BI549" s="231">
        <f>IF(N549="nulová",J549,0)</f>
        <v>0</v>
      </c>
      <c r="BJ549" s="18" t="s">
        <v>82</v>
      </c>
      <c r="BK549" s="231">
        <f>ROUND(I549*H549,2)</f>
        <v>0</v>
      </c>
      <c r="BL549" s="18" t="s">
        <v>190</v>
      </c>
      <c r="BM549" s="230" t="s">
        <v>817</v>
      </c>
    </row>
    <row r="550" s="13" customFormat="1">
      <c r="A550" s="13"/>
      <c r="B550" s="232"/>
      <c r="C550" s="233"/>
      <c r="D550" s="234" t="s">
        <v>156</v>
      </c>
      <c r="E550" s="235" t="s">
        <v>1</v>
      </c>
      <c r="F550" s="236" t="s">
        <v>1675</v>
      </c>
      <c r="G550" s="233"/>
      <c r="H550" s="235" t="s">
        <v>1</v>
      </c>
      <c r="I550" s="237"/>
      <c r="J550" s="233"/>
      <c r="K550" s="233"/>
      <c r="L550" s="238"/>
      <c r="M550" s="239"/>
      <c r="N550" s="240"/>
      <c r="O550" s="240"/>
      <c r="P550" s="240"/>
      <c r="Q550" s="240"/>
      <c r="R550" s="240"/>
      <c r="S550" s="240"/>
      <c r="T550" s="241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2" t="s">
        <v>156</v>
      </c>
      <c r="AU550" s="242" t="s">
        <v>84</v>
      </c>
      <c r="AV550" s="13" t="s">
        <v>82</v>
      </c>
      <c r="AW550" s="13" t="s">
        <v>30</v>
      </c>
      <c r="AX550" s="13" t="s">
        <v>74</v>
      </c>
      <c r="AY550" s="242" t="s">
        <v>146</v>
      </c>
    </row>
    <row r="551" s="14" customFormat="1">
      <c r="A551" s="14"/>
      <c r="B551" s="243"/>
      <c r="C551" s="244"/>
      <c r="D551" s="234" t="s">
        <v>156</v>
      </c>
      <c r="E551" s="245" t="s">
        <v>1</v>
      </c>
      <c r="F551" s="246" t="s">
        <v>1703</v>
      </c>
      <c r="G551" s="244"/>
      <c r="H551" s="247">
        <v>7.5700000000000003</v>
      </c>
      <c r="I551" s="248"/>
      <c r="J551" s="244"/>
      <c r="K551" s="244"/>
      <c r="L551" s="249"/>
      <c r="M551" s="250"/>
      <c r="N551" s="251"/>
      <c r="O551" s="251"/>
      <c r="P551" s="251"/>
      <c r="Q551" s="251"/>
      <c r="R551" s="251"/>
      <c r="S551" s="251"/>
      <c r="T551" s="252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53" t="s">
        <v>156</v>
      </c>
      <c r="AU551" s="253" t="s">
        <v>84</v>
      </c>
      <c r="AV551" s="14" t="s">
        <v>84</v>
      </c>
      <c r="AW551" s="14" t="s">
        <v>30</v>
      </c>
      <c r="AX551" s="14" t="s">
        <v>74</v>
      </c>
      <c r="AY551" s="253" t="s">
        <v>146</v>
      </c>
    </row>
    <row r="552" s="13" customFormat="1">
      <c r="A552" s="13"/>
      <c r="B552" s="232"/>
      <c r="C552" s="233"/>
      <c r="D552" s="234" t="s">
        <v>156</v>
      </c>
      <c r="E552" s="235" t="s">
        <v>1</v>
      </c>
      <c r="F552" s="236" t="s">
        <v>1677</v>
      </c>
      <c r="G552" s="233"/>
      <c r="H552" s="235" t="s">
        <v>1</v>
      </c>
      <c r="I552" s="237"/>
      <c r="J552" s="233"/>
      <c r="K552" s="233"/>
      <c r="L552" s="238"/>
      <c r="M552" s="239"/>
      <c r="N552" s="240"/>
      <c r="O552" s="240"/>
      <c r="P552" s="240"/>
      <c r="Q552" s="240"/>
      <c r="R552" s="240"/>
      <c r="S552" s="240"/>
      <c r="T552" s="241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2" t="s">
        <v>156</v>
      </c>
      <c r="AU552" s="242" t="s">
        <v>84</v>
      </c>
      <c r="AV552" s="13" t="s">
        <v>82</v>
      </c>
      <c r="AW552" s="13" t="s">
        <v>30</v>
      </c>
      <c r="AX552" s="13" t="s">
        <v>74</v>
      </c>
      <c r="AY552" s="242" t="s">
        <v>146</v>
      </c>
    </row>
    <row r="553" s="14" customFormat="1">
      <c r="A553" s="14"/>
      <c r="B553" s="243"/>
      <c r="C553" s="244"/>
      <c r="D553" s="234" t="s">
        <v>156</v>
      </c>
      <c r="E553" s="245" t="s">
        <v>1</v>
      </c>
      <c r="F553" s="246" t="s">
        <v>1704</v>
      </c>
      <c r="G553" s="244"/>
      <c r="H553" s="247">
        <v>2.21</v>
      </c>
      <c r="I553" s="248"/>
      <c r="J553" s="244"/>
      <c r="K553" s="244"/>
      <c r="L553" s="249"/>
      <c r="M553" s="250"/>
      <c r="N553" s="251"/>
      <c r="O553" s="251"/>
      <c r="P553" s="251"/>
      <c r="Q553" s="251"/>
      <c r="R553" s="251"/>
      <c r="S553" s="251"/>
      <c r="T553" s="252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53" t="s">
        <v>156</v>
      </c>
      <c r="AU553" s="253" t="s">
        <v>84</v>
      </c>
      <c r="AV553" s="14" t="s">
        <v>84</v>
      </c>
      <c r="AW553" s="14" t="s">
        <v>30</v>
      </c>
      <c r="AX553" s="14" t="s">
        <v>74</v>
      </c>
      <c r="AY553" s="253" t="s">
        <v>146</v>
      </c>
    </row>
    <row r="554" s="15" customFormat="1">
      <c r="A554" s="15"/>
      <c r="B554" s="254"/>
      <c r="C554" s="255"/>
      <c r="D554" s="234" t="s">
        <v>156</v>
      </c>
      <c r="E554" s="256" t="s">
        <v>1</v>
      </c>
      <c r="F554" s="257" t="s">
        <v>160</v>
      </c>
      <c r="G554" s="255"/>
      <c r="H554" s="258">
        <v>9.7800000000000011</v>
      </c>
      <c r="I554" s="259"/>
      <c r="J554" s="255"/>
      <c r="K554" s="255"/>
      <c r="L554" s="260"/>
      <c r="M554" s="261"/>
      <c r="N554" s="262"/>
      <c r="O554" s="262"/>
      <c r="P554" s="262"/>
      <c r="Q554" s="262"/>
      <c r="R554" s="262"/>
      <c r="S554" s="262"/>
      <c r="T554" s="263"/>
      <c r="U554" s="15"/>
      <c r="V554" s="15"/>
      <c r="W554" s="15"/>
      <c r="X554" s="15"/>
      <c r="Y554" s="15"/>
      <c r="Z554" s="15"/>
      <c r="AA554" s="15"/>
      <c r="AB554" s="15"/>
      <c r="AC554" s="15"/>
      <c r="AD554" s="15"/>
      <c r="AE554" s="15"/>
      <c r="AT554" s="264" t="s">
        <v>156</v>
      </c>
      <c r="AU554" s="264" t="s">
        <v>84</v>
      </c>
      <c r="AV554" s="15" t="s">
        <v>152</v>
      </c>
      <c r="AW554" s="15" t="s">
        <v>30</v>
      </c>
      <c r="AX554" s="15" t="s">
        <v>82</v>
      </c>
      <c r="AY554" s="264" t="s">
        <v>146</v>
      </c>
    </row>
    <row r="555" s="2" customFormat="1" ht="24.15" customHeight="1">
      <c r="A555" s="39"/>
      <c r="B555" s="40"/>
      <c r="C555" s="219" t="s">
        <v>366</v>
      </c>
      <c r="D555" s="219" t="s">
        <v>148</v>
      </c>
      <c r="E555" s="220" t="s">
        <v>1705</v>
      </c>
      <c r="F555" s="221" t="s">
        <v>1706</v>
      </c>
      <c r="G555" s="222" t="s">
        <v>151</v>
      </c>
      <c r="H555" s="223">
        <v>19</v>
      </c>
      <c r="I555" s="224"/>
      <c r="J555" s="225">
        <f>ROUND(I555*H555,2)</f>
        <v>0</v>
      </c>
      <c r="K555" s="221" t="s">
        <v>33</v>
      </c>
      <c r="L555" s="45"/>
      <c r="M555" s="226" t="s">
        <v>1</v>
      </c>
      <c r="N555" s="227" t="s">
        <v>39</v>
      </c>
      <c r="O555" s="92"/>
      <c r="P555" s="228">
        <f>O555*H555</f>
        <v>0</v>
      </c>
      <c r="Q555" s="228">
        <v>0</v>
      </c>
      <c r="R555" s="228">
        <f>Q555*H555</f>
        <v>0</v>
      </c>
      <c r="S555" s="228">
        <v>0</v>
      </c>
      <c r="T555" s="229">
        <f>S555*H555</f>
        <v>0</v>
      </c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R555" s="230" t="s">
        <v>190</v>
      </c>
      <c r="AT555" s="230" t="s">
        <v>148</v>
      </c>
      <c r="AU555" s="230" t="s">
        <v>84</v>
      </c>
      <c r="AY555" s="18" t="s">
        <v>146</v>
      </c>
      <c r="BE555" s="231">
        <f>IF(N555="základní",J555,0)</f>
        <v>0</v>
      </c>
      <c r="BF555" s="231">
        <f>IF(N555="snížená",J555,0)</f>
        <v>0</v>
      </c>
      <c r="BG555" s="231">
        <f>IF(N555="zákl. přenesená",J555,0)</f>
        <v>0</v>
      </c>
      <c r="BH555" s="231">
        <f>IF(N555="sníž. přenesená",J555,0)</f>
        <v>0</v>
      </c>
      <c r="BI555" s="231">
        <f>IF(N555="nulová",J555,0)</f>
        <v>0</v>
      </c>
      <c r="BJ555" s="18" t="s">
        <v>82</v>
      </c>
      <c r="BK555" s="231">
        <f>ROUND(I555*H555,2)</f>
        <v>0</v>
      </c>
      <c r="BL555" s="18" t="s">
        <v>190</v>
      </c>
      <c r="BM555" s="230" t="s">
        <v>822</v>
      </c>
    </row>
    <row r="556" s="14" customFormat="1">
      <c r="A556" s="14"/>
      <c r="B556" s="243"/>
      <c r="C556" s="244"/>
      <c r="D556" s="234" t="s">
        <v>156</v>
      </c>
      <c r="E556" s="245" t="s">
        <v>1</v>
      </c>
      <c r="F556" s="246" t="s">
        <v>1707</v>
      </c>
      <c r="G556" s="244"/>
      <c r="H556" s="247">
        <v>19</v>
      </c>
      <c r="I556" s="248"/>
      <c r="J556" s="244"/>
      <c r="K556" s="244"/>
      <c r="L556" s="249"/>
      <c r="M556" s="250"/>
      <c r="N556" s="251"/>
      <c r="O556" s="251"/>
      <c r="P556" s="251"/>
      <c r="Q556" s="251"/>
      <c r="R556" s="251"/>
      <c r="S556" s="251"/>
      <c r="T556" s="252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3" t="s">
        <v>156</v>
      </c>
      <c r="AU556" s="253" t="s">
        <v>84</v>
      </c>
      <c r="AV556" s="14" t="s">
        <v>84</v>
      </c>
      <c r="AW556" s="14" t="s">
        <v>30</v>
      </c>
      <c r="AX556" s="14" t="s">
        <v>74</v>
      </c>
      <c r="AY556" s="253" t="s">
        <v>146</v>
      </c>
    </row>
    <row r="557" s="15" customFormat="1">
      <c r="A557" s="15"/>
      <c r="B557" s="254"/>
      <c r="C557" s="255"/>
      <c r="D557" s="234" t="s">
        <v>156</v>
      </c>
      <c r="E557" s="256" t="s">
        <v>1</v>
      </c>
      <c r="F557" s="257" t="s">
        <v>160</v>
      </c>
      <c r="G557" s="255"/>
      <c r="H557" s="258">
        <v>19</v>
      </c>
      <c r="I557" s="259"/>
      <c r="J557" s="255"/>
      <c r="K557" s="255"/>
      <c r="L557" s="260"/>
      <c r="M557" s="261"/>
      <c r="N557" s="262"/>
      <c r="O557" s="262"/>
      <c r="P557" s="262"/>
      <c r="Q557" s="262"/>
      <c r="R557" s="262"/>
      <c r="S557" s="262"/>
      <c r="T557" s="263"/>
      <c r="U557" s="15"/>
      <c r="V557" s="15"/>
      <c r="W557" s="15"/>
      <c r="X557" s="15"/>
      <c r="Y557" s="15"/>
      <c r="Z557" s="15"/>
      <c r="AA557" s="15"/>
      <c r="AB557" s="15"/>
      <c r="AC557" s="15"/>
      <c r="AD557" s="15"/>
      <c r="AE557" s="15"/>
      <c r="AT557" s="264" t="s">
        <v>156</v>
      </c>
      <c r="AU557" s="264" t="s">
        <v>84</v>
      </c>
      <c r="AV557" s="15" t="s">
        <v>152</v>
      </c>
      <c r="AW557" s="15" t="s">
        <v>30</v>
      </c>
      <c r="AX557" s="15" t="s">
        <v>82</v>
      </c>
      <c r="AY557" s="264" t="s">
        <v>146</v>
      </c>
    </row>
    <row r="558" s="2" customFormat="1" ht="33" customHeight="1">
      <c r="A558" s="39"/>
      <c r="B558" s="40"/>
      <c r="C558" s="265" t="s">
        <v>825</v>
      </c>
      <c r="D558" s="265" t="s">
        <v>201</v>
      </c>
      <c r="E558" s="266" t="s">
        <v>1708</v>
      </c>
      <c r="F558" s="267" t="s">
        <v>1709</v>
      </c>
      <c r="G558" s="268" t="s">
        <v>218</v>
      </c>
      <c r="H558" s="269">
        <v>21.850000000000001</v>
      </c>
      <c r="I558" s="270"/>
      <c r="J558" s="271">
        <f>ROUND(I558*H558,2)</f>
        <v>0</v>
      </c>
      <c r="K558" s="267" t="s">
        <v>33</v>
      </c>
      <c r="L558" s="272"/>
      <c r="M558" s="273" t="s">
        <v>1</v>
      </c>
      <c r="N558" s="274" t="s">
        <v>39</v>
      </c>
      <c r="O558" s="92"/>
      <c r="P558" s="228">
        <f>O558*H558</f>
        <v>0</v>
      </c>
      <c r="Q558" s="228">
        <v>0</v>
      </c>
      <c r="R558" s="228">
        <f>Q558*H558</f>
        <v>0</v>
      </c>
      <c r="S558" s="228">
        <v>0</v>
      </c>
      <c r="T558" s="229">
        <f>S558*H558</f>
        <v>0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30" t="s">
        <v>234</v>
      </c>
      <c r="AT558" s="230" t="s">
        <v>201</v>
      </c>
      <c r="AU558" s="230" t="s">
        <v>84</v>
      </c>
      <c r="AY558" s="18" t="s">
        <v>146</v>
      </c>
      <c r="BE558" s="231">
        <f>IF(N558="základní",J558,0)</f>
        <v>0</v>
      </c>
      <c r="BF558" s="231">
        <f>IF(N558="snížená",J558,0)</f>
        <v>0</v>
      </c>
      <c r="BG558" s="231">
        <f>IF(N558="zákl. přenesená",J558,0)</f>
        <v>0</v>
      </c>
      <c r="BH558" s="231">
        <f>IF(N558="sníž. přenesená",J558,0)</f>
        <v>0</v>
      </c>
      <c r="BI558" s="231">
        <f>IF(N558="nulová",J558,0)</f>
        <v>0</v>
      </c>
      <c r="BJ558" s="18" t="s">
        <v>82</v>
      </c>
      <c r="BK558" s="231">
        <f>ROUND(I558*H558,2)</f>
        <v>0</v>
      </c>
      <c r="BL558" s="18" t="s">
        <v>190</v>
      </c>
      <c r="BM558" s="230" t="s">
        <v>828</v>
      </c>
    </row>
    <row r="559" s="14" customFormat="1">
      <c r="A559" s="14"/>
      <c r="B559" s="243"/>
      <c r="C559" s="244"/>
      <c r="D559" s="234" t="s">
        <v>156</v>
      </c>
      <c r="E559" s="245" t="s">
        <v>1</v>
      </c>
      <c r="F559" s="246" t="s">
        <v>1710</v>
      </c>
      <c r="G559" s="244"/>
      <c r="H559" s="247">
        <v>21.850000000000001</v>
      </c>
      <c r="I559" s="248"/>
      <c r="J559" s="244"/>
      <c r="K559" s="244"/>
      <c r="L559" s="249"/>
      <c r="M559" s="250"/>
      <c r="N559" s="251"/>
      <c r="O559" s="251"/>
      <c r="P559" s="251"/>
      <c r="Q559" s="251"/>
      <c r="R559" s="251"/>
      <c r="S559" s="251"/>
      <c r="T559" s="252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53" t="s">
        <v>156</v>
      </c>
      <c r="AU559" s="253" t="s">
        <v>84</v>
      </c>
      <c r="AV559" s="14" t="s">
        <v>84</v>
      </c>
      <c r="AW559" s="14" t="s">
        <v>30</v>
      </c>
      <c r="AX559" s="14" t="s">
        <v>74</v>
      </c>
      <c r="AY559" s="253" t="s">
        <v>146</v>
      </c>
    </row>
    <row r="560" s="15" customFormat="1">
      <c r="A560" s="15"/>
      <c r="B560" s="254"/>
      <c r="C560" s="255"/>
      <c r="D560" s="234" t="s">
        <v>156</v>
      </c>
      <c r="E560" s="256" t="s">
        <v>1</v>
      </c>
      <c r="F560" s="257" t="s">
        <v>160</v>
      </c>
      <c r="G560" s="255"/>
      <c r="H560" s="258">
        <v>21.850000000000001</v>
      </c>
      <c r="I560" s="259"/>
      <c r="J560" s="255"/>
      <c r="K560" s="255"/>
      <c r="L560" s="260"/>
      <c r="M560" s="261"/>
      <c r="N560" s="262"/>
      <c r="O560" s="262"/>
      <c r="P560" s="262"/>
      <c r="Q560" s="262"/>
      <c r="R560" s="262"/>
      <c r="S560" s="262"/>
      <c r="T560" s="263"/>
      <c r="U560" s="15"/>
      <c r="V560" s="15"/>
      <c r="W560" s="15"/>
      <c r="X560" s="15"/>
      <c r="Y560" s="15"/>
      <c r="Z560" s="15"/>
      <c r="AA560" s="15"/>
      <c r="AB560" s="15"/>
      <c r="AC560" s="15"/>
      <c r="AD560" s="15"/>
      <c r="AE560" s="15"/>
      <c r="AT560" s="264" t="s">
        <v>156</v>
      </c>
      <c r="AU560" s="264" t="s">
        <v>84</v>
      </c>
      <c r="AV560" s="15" t="s">
        <v>152</v>
      </c>
      <c r="AW560" s="15" t="s">
        <v>30</v>
      </c>
      <c r="AX560" s="15" t="s">
        <v>82</v>
      </c>
      <c r="AY560" s="264" t="s">
        <v>146</v>
      </c>
    </row>
    <row r="561" s="2" customFormat="1" ht="24.15" customHeight="1">
      <c r="A561" s="39"/>
      <c r="B561" s="40"/>
      <c r="C561" s="219" t="s">
        <v>370</v>
      </c>
      <c r="D561" s="219" t="s">
        <v>148</v>
      </c>
      <c r="E561" s="220" t="s">
        <v>1711</v>
      </c>
      <c r="F561" s="221" t="s">
        <v>1712</v>
      </c>
      <c r="G561" s="222" t="s">
        <v>218</v>
      </c>
      <c r="H561" s="223">
        <v>11.4</v>
      </c>
      <c r="I561" s="224"/>
      <c r="J561" s="225">
        <f>ROUND(I561*H561,2)</f>
        <v>0</v>
      </c>
      <c r="K561" s="221" t="s">
        <v>33</v>
      </c>
      <c r="L561" s="45"/>
      <c r="M561" s="226" t="s">
        <v>1</v>
      </c>
      <c r="N561" s="227" t="s">
        <v>39</v>
      </c>
      <c r="O561" s="92"/>
      <c r="P561" s="228">
        <f>O561*H561</f>
        <v>0</v>
      </c>
      <c r="Q561" s="228">
        <v>0</v>
      </c>
      <c r="R561" s="228">
        <f>Q561*H561</f>
        <v>0</v>
      </c>
      <c r="S561" s="228">
        <v>0</v>
      </c>
      <c r="T561" s="229">
        <f>S561*H561</f>
        <v>0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30" t="s">
        <v>190</v>
      </c>
      <c r="AT561" s="230" t="s">
        <v>148</v>
      </c>
      <c r="AU561" s="230" t="s">
        <v>84</v>
      </c>
      <c r="AY561" s="18" t="s">
        <v>146</v>
      </c>
      <c r="BE561" s="231">
        <f>IF(N561="základní",J561,0)</f>
        <v>0</v>
      </c>
      <c r="BF561" s="231">
        <f>IF(N561="snížená",J561,0)</f>
        <v>0</v>
      </c>
      <c r="BG561" s="231">
        <f>IF(N561="zákl. přenesená",J561,0)</f>
        <v>0</v>
      </c>
      <c r="BH561" s="231">
        <f>IF(N561="sníž. přenesená",J561,0)</f>
        <v>0</v>
      </c>
      <c r="BI561" s="231">
        <f>IF(N561="nulová",J561,0)</f>
        <v>0</v>
      </c>
      <c r="BJ561" s="18" t="s">
        <v>82</v>
      </c>
      <c r="BK561" s="231">
        <f>ROUND(I561*H561,2)</f>
        <v>0</v>
      </c>
      <c r="BL561" s="18" t="s">
        <v>190</v>
      </c>
      <c r="BM561" s="230" t="s">
        <v>1713</v>
      </c>
    </row>
    <row r="562" s="13" customFormat="1">
      <c r="A562" s="13"/>
      <c r="B562" s="232"/>
      <c r="C562" s="233"/>
      <c r="D562" s="234" t="s">
        <v>156</v>
      </c>
      <c r="E562" s="235" t="s">
        <v>1</v>
      </c>
      <c r="F562" s="236" t="s">
        <v>1577</v>
      </c>
      <c r="G562" s="233"/>
      <c r="H562" s="235" t="s">
        <v>1</v>
      </c>
      <c r="I562" s="237"/>
      <c r="J562" s="233"/>
      <c r="K562" s="233"/>
      <c r="L562" s="238"/>
      <c r="M562" s="239"/>
      <c r="N562" s="240"/>
      <c r="O562" s="240"/>
      <c r="P562" s="240"/>
      <c r="Q562" s="240"/>
      <c r="R562" s="240"/>
      <c r="S562" s="240"/>
      <c r="T562" s="241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42" t="s">
        <v>156</v>
      </c>
      <c r="AU562" s="242" t="s">
        <v>84</v>
      </c>
      <c r="AV562" s="13" t="s">
        <v>82</v>
      </c>
      <c r="AW562" s="13" t="s">
        <v>30</v>
      </c>
      <c r="AX562" s="13" t="s">
        <v>74</v>
      </c>
      <c r="AY562" s="242" t="s">
        <v>146</v>
      </c>
    </row>
    <row r="563" s="14" customFormat="1">
      <c r="A563" s="14"/>
      <c r="B563" s="243"/>
      <c r="C563" s="244"/>
      <c r="D563" s="234" t="s">
        <v>156</v>
      </c>
      <c r="E563" s="245" t="s">
        <v>1</v>
      </c>
      <c r="F563" s="246" t="s">
        <v>1714</v>
      </c>
      <c r="G563" s="244"/>
      <c r="H563" s="247">
        <v>11.4</v>
      </c>
      <c r="I563" s="248"/>
      <c r="J563" s="244"/>
      <c r="K563" s="244"/>
      <c r="L563" s="249"/>
      <c r="M563" s="250"/>
      <c r="N563" s="251"/>
      <c r="O563" s="251"/>
      <c r="P563" s="251"/>
      <c r="Q563" s="251"/>
      <c r="R563" s="251"/>
      <c r="S563" s="251"/>
      <c r="T563" s="252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3" t="s">
        <v>156</v>
      </c>
      <c r="AU563" s="253" t="s">
        <v>84</v>
      </c>
      <c r="AV563" s="14" t="s">
        <v>84</v>
      </c>
      <c r="AW563" s="14" t="s">
        <v>30</v>
      </c>
      <c r="AX563" s="14" t="s">
        <v>74</v>
      </c>
      <c r="AY563" s="253" t="s">
        <v>146</v>
      </c>
    </row>
    <row r="564" s="15" customFormat="1">
      <c r="A564" s="15"/>
      <c r="B564" s="254"/>
      <c r="C564" s="255"/>
      <c r="D564" s="234" t="s">
        <v>156</v>
      </c>
      <c r="E564" s="256" t="s">
        <v>1</v>
      </c>
      <c r="F564" s="257" t="s">
        <v>160</v>
      </c>
      <c r="G564" s="255"/>
      <c r="H564" s="258">
        <v>11.4</v>
      </c>
      <c r="I564" s="259"/>
      <c r="J564" s="255"/>
      <c r="K564" s="255"/>
      <c r="L564" s="260"/>
      <c r="M564" s="261"/>
      <c r="N564" s="262"/>
      <c r="O564" s="262"/>
      <c r="P564" s="262"/>
      <c r="Q564" s="262"/>
      <c r="R564" s="262"/>
      <c r="S564" s="262"/>
      <c r="T564" s="263"/>
      <c r="U564" s="15"/>
      <c r="V564" s="15"/>
      <c r="W564" s="15"/>
      <c r="X564" s="15"/>
      <c r="Y564" s="15"/>
      <c r="Z564" s="15"/>
      <c r="AA564" s="15"/>
      <c r="AB564" s="15"/>
      <c r="AC564" s="15"/>
      <c r="AD564" s="15"/>
      <c r="AE564" s="15"/>
      <c r="AT564" s="264" t="s">
        <v>156</v>
      </c>
      <c r="AU564" s="264" t="s">
        <v>84</v>
      </c>
      <c r="AV564" s="15" t="s">
        <v>152</v>
      </c>
      <c r="AW564" s="15" t="s">
        <v>30</v>
      </c>
      <c r="AX564" s="15" t="s">
        <v>82</v>
      </c>
      <c r="AY564" s="264" t="s">
        <v>146</v>
      </c>
    </row>
    <row r="565" s="2" customFormat="1" ht="16.5" customHeight="1">
      <c r="A565" s="39"/>
      <c r="B565" s="40"/>
      <c r="C565" s="219" t="s">
        <v>1715</v>
      </c>
      <c r="D565" s="219" t="s">
        <v>148</v>
      </c>
      <c r="E565" s="220" t="s">
        <v>1716</v>
      </c>
      <c r="F565" s="221" t="s">
        <v>1717</v>
      </c>
      <c r="G565" s="222" t="s">
        <v>218</v>
      </c>
      <c r="H565" s="223">
        <v>170</v>
      </c>
      <c r="I565" s="224"/>
      <c r="J565" s="225">
        <f>ROUND(I565*H565,2)</f>
        <v>0</v>
      </c>
      <c r="K565" s="221" t="s">
        <v>33</v>
      </c>
      <c r="L565" s="45"/>
      <c r="M565" s="226" t="s">
        <v>1</v>
      </c>
      <c r="N565" s="227" t="s">
        <v>39</v>
      </c>
      <c r="O565" s="92"/>
      <c r="P565" s="228">
        <f>O565*H565</f>
        <v>0</v>
      </c>
      <c r="Q565" s="228">
        <v>0</v>
      </c>
      <c r="R565" s="228">
        <f>Q565*H565</f>
        <v>0</v>
      </c>
      <c r="S565" s="228">
        <v>0</v>
      </c>
      <c r="T565" s="229">
        <f>S565*H565</f>
        <v>0</v>
      </c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R565" s="230" t="s">
        <v>190</v>
      </c>
      <c r="AT565" s="230" t="s">
        <v>148</v>
      </c>
      <c r="AU565" s="230" t="s">
        <v>84</v>
      </c>
      <c r="AY565" s="18" t="s">
        <v>146</v>
      </c>
      <c r="BE565" s="231">
        <f>IF(N565="základní",J565,0)</f>
        <v>0</v>
      </c>
      <c r="BF565" s="231">
        <f>IF(N565="snížená",J565,0)</f>
        <v>0</v>
      </c>
      <c r="BG565" s="231">
        <f>IF(N565="zákl. přenesená",J565,0)</f>
        <v>0</v>
      </c>
      <c r="BH565" s="231">
        <f>IF(N565="sníž. přenesená",J565,0)</f>
        <v>0</v>
      </c>
      <c r="BI565" s="231">
        <f>IF(N565="nulová",J565,0)</f>
        <v>0</v>
      </c>
      <c r="BJ565" s="18" t="s">
        <v>82</v>
      </c>
      <c r="BK565" s="231">
        <f>ROUND(I565*H565,2)</f>
        <v>0</v>
      </c>
      <c r="BL565" s="18" t="s">
        <v>190</v>
      </c>
      <c r="BM565" s="230" t="s">
        <v>1718</v>
      </c>
    </row>
    <row r="566" s="14" customFormat="1">
      <c r="A566" s="14"/>
      <c r="B566" s="243"/>
      <c r="C566" s="244"/>
      <c r="D566" s="234" t="s">
        <v>156</v>
      </c>
      <c r="E566" s="245" t="s">
        <v>1</v>
      </c>
      <c r="F566" s="246" t="s">
        <v>1719</v>
      </c>
      <c r="G566" s="244"/>
      <c r="H566" s="247">
        <v>170</v>
      </c>
      <c r="I566" s="248"/>
      <c r="J566" s="244"/>
      <c r="K566" s="244"/>
      <c r="L566" s="249"/>
      <c r="M566" s="250"/>
      <c r="N566" s="251"/>
      <c r="O566" s="251"/>
      <c r="P566" s="251"/>
      <c r="Q566" s="251"/>
      <c r="R566" s="251"/>
      <c r="S566" s="251"/>
      <c r="T566" s="252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53" t="s">
        <v>156</v>
      </c>
      <c r="AU566" s="253" t="s">
        <v>84</v>
      </c>
      <c r="AV566" s="14" t="s">
        <v>84</v>
      </c>
      <c r="AW566" s="14" t="s">
        <v>30</v>
      </c>
      <c r="AX566" s="14" t="s">
        <v>74</v>
      </c>
      <c r="AY566" s="253" t="s">
        <v>146</v>
      </c>
    </row>
    <row r="567" s="15" customFormat="1">
      <c r="A567" s="15"/>
      <c r="B567" s="254"/>
      <c r="C567" s="255"/>
      <c r="D567" s="234" t="s">
        <v>156</v>
      </c>
      <c r="E567" s="256" t="s">
        <v>1</v>
      </c>
      <c r="F567" s="257" t="s">
        <v>160</v>
      </c>
      <c r="G567" s="255"/>
      <c r="H567" s="258">
        <v>170</v>
      </c>
      <c r="I567" s="259"/>
      <c r="J567" s="255"/>
      <c r="K567" s="255"/>
      <c r="L567" s="260"/>
      <c r="M567" s="261"/>
      <c r="N567" s="262"/>
      <c r="O567" s="262"/>
      <c r="P567" s="262"/>
      <c r="Q567" s="262"/>
      <c r="R567" s="262"/>
      <c r="S567" s="262"/>
      <c r="T567" s="263"/>
      <c r="U567" s="15"/>
      <c r="V567" s="15"/>
      <c r="W567" s="15"/>
      <c r="X567" s="15"/>
      <c r="Y567" s="15"/>
      <c r="Z567" s="15"/>
      <c r="AA567" s="15"/>
      <c r="AB567" s="15"/>
      <c r="AC567" s="15"/>
      <c r="AD567" s="15"/>
      <c r="AE567" s="15"/>
      <c r="AT567" s="264" t="s">
        <v>156</v>
      </c>
      <c r="AU567" s="264" t="s">
        <v>84</v>
      </c>
      <c r="AV567" s="15" t="s">
        <v>152</v>
      </c>
      <c r="AW567" s="15" t="s">
        <v>30</v>
      </c>
      <c r="AX567" s="15" t="s">
        <v>82</v>
      </c>
      <c r="AY567" s="264" t="s">
        <v>146</v>
      </c>
    </row>
    <row r="568" s="2" customFormat="1" ht="24.15" customHeight="1">
      <c r="A568" s="39"/>
      <c r="B568" s="40"/>
      <c r="C568" s="219" t="s">
        <v>376</v>
      </c>
      <c r="D568" s="219" t="s">
        <v>148</v>
      </c>
      <c r="E568" s="220" t="s">
        <v>1720</v>
      </c>
      <c r="F568" s="221" t="s">
        <v>1721</v>
      </c>
      <c r="G568" s="222" t="s">
        <v>185</v>
      </c>
      <c r="H568" s="223">
        <v>1.8020000000000001</v>
      </c>
      <c r="I568" s="224"/>
      <c r="J568" s="225">
        <f>ROUND(I568*H568,2)</f>
        <v>0</v>
      </c>
      <c r="K568" s="221" t="s">
        <v>33</v>
      </c>
      <c r="L568" s="45"/>
      <c r="M568" s="226" t="s">
        <v>1</v>
      </c>
      <c r="N568" s="227" t="s">
        <v>39</v>
      </c>
      <c r="O568" s="92"/>
      <c r="P568" s="228">
        <f>O568*H568</f>
        <v>0</v>
      </c>
      <c r="Q568" s="228">
        <v>0</v>
      </c>
      <c r="R568" s="228">
        <f>Q568*H568</f>
        <v>0</v>
      </c>
      <c r="S568" s="228">
        <v>0</v>
      </c>
      <c r="T568" s="229">
        <f>S568*H568</f>
        <v>0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30" t="s">
        <v>190</v>
      </c>
      <c r="AT568" s="230" t="s">
        <v>148</v>
      </c>
      <c r="AU568" s="230" t="s">
        <v>84</v>
      </c>
      <c r="AY568" s="18" t="s">
        <v>146</v>
      </c>
      <c r="BE568" s="231">
        <f>IF(N568="základní",J568,0)</f>
        <v>0</v>
      </c>
      <c r="BF568" s="231">
        <f>IF(N568="snížená",J568,0)</f>
        <v>0</v>
      </c>
      <c r="BG568" s="231">
        <f>IF(N568="zákl. přenesená",J568,0)</f>
        <v>0</v>
      </c>
      <c r="BH568" s="231">
        <f>IF(N568="sníž. přenesená",J568,0)</f>
        <v>0</v>
      </c>
      <c r="BI568" s="231">
        <f>IF(N568="nulová",J568,0)</f>
        <v>0</v>
      </c>
      <c r="BJ568" s="18" t="s">
        <v>82</v>
      </c>
      <c r="BK568" s="231">
        <f>ROUND(I568*H568,2)</f>
        <v>0</v>
      </c>
      <c r="BL568" s="18" t="s">
        <v>190</v>
      </c>
      <c r="BM568" s="230" t="s">
        <v>1722</v>
      </c>
    </row>
    <row r="569" s="12" customFormat="1" ht="22.8" customHeight="1">
      <c r="A569" s="12"/>
      <c r="B569" s="203"/>
      <c r="C569" s="204"/>
      <c r="D569" s="205" t="s">
        <v>73</v>
      </c>
      <c r="E569" s="217" t="s">
        <v>1723</v>
      </c>
      <c r="F569" s="217" t="s">
        <v>1724</v>
      </c>
      <c r="G569" s="204"/>
      <c r="H569" s="204"/>
      <c r="I569" s="207"/>
      <c r="J569" s="218">
        <f>BK569</f>
        <v>0</v>
      </c>
      <c r="K569" s="204"/>
      <c r="L569" s="209"/>
      <c r="M569" s="210"/>
      <c r="N569" s="211"/>
      <c r="O569" s="211"/>
      <c r="P569" s="212">
        <f>SUM(P570:P580)</f>
        <v>0</v>
      </c>
      <c r="Q569" s="211"/>
      <c r="R569" s="212">
        <f>SUM(R570:R580)</f>
        <v>0</v>
      </c>
      <c r="S569" s="211"/>
      <c r="T569" s="213">
        <f>SUM(T570:T580)</f>
        <v>0</v>
      </c>
      <c r="U569" s="12"/>
      <c r="V569" s="12"/>
      <c r="W569" s="12"/>
      <c r="X569" s="12"/>
      <c r="Y569" s="12"/>
      <c r="Z569" s="12"/>
      <c r="AA569" s="12"/>
      <c r="AB569" s="12"/>
      <c r="AC569" s="12"/>
      <c r="AD569" s="12"/>
      <c r="AE569" s="12"/>
      <c r="AR569" s="214" t="s">
        <v>84</v>
      </c>
      <c r="AT569" s="215" t="s">
        <v>73</v>
      </c>
      <c r="AU569" s="215" t="s">
        <v>82</v>
      </c>
      <c r="AY569" s="214" t="s">
        <v>146</v>
      </c>
      <c r="BK569" s="216">
        <f>SUM(BK570:BK580)</f>
        <v>0</v>
      </c>
    </row>
    <row r="570" s="2" customFormat="1" ht="16.5" customHeight="1">
      <c r="A570" s="39"/>
      <c r="B570" s="40"/>
      <c r="C570" s="219" t="s">
        <v>1725</v>
      </c>
      <c r="D570" s="219" t="s">
        <v>148</v>
      </c>
      <c r="E570" s="220" t="s">
        <v>1726</v>
      </c>
      <c r="F570" s="221" t="s">
        <v>1727</v>
      </c>
      <c r="G570" s="222" t="s">
        <v>218</v>
      </c>
      <c r="H570" s="223">
        <v>14.179</v>
      </c>
      <c r="I570" s="224"/>
      <c r="J570" s="225">
        <f>ROUND(I570*H570,2)</f>
        <v>0</v>
      </c>
      <c r="K570" s="221" t="s">
        <v>33</v>
      </c>
      <c r="L570" s="45"/>
      <c r="M570" s="226" t="s">
        <v>1</v>
      </c>
      <c r="N570" s="227" t="s">
        <v>39</v>
      </c>
      <c r="O570" s="92"/>
      <c r="P570" s="228">
        <f>O570*H570</f>
        <v>0</v>
      </c>
      <c r="Q570" s="228">
        <v>0</v>
      </c>
      <c r="R570" s="228">
        <f>Q570*H570</f>
        <v>0</v>
      </c>
      <c r="S570" s="228">
        <v>0</v>
      </c>
      <c r="T570" s="229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30" t="s">
        <v>190</v>
      </c>
      <c r="AT570" s="230" t="s">
        <v>148</v>
      </c>
      <c r="AU570" s="230" t="s">
        <v>84</v>
      </c>
      <c r="AY570" s="18" t="s">
        <v>146</v>
      </c>
      <c r="BE570" s="231">
        <f>IF(N570="základní",J570,0)</f>
        <v>0</v>
      </c>
      <c r="BF570" s="231">
        <f>IF(N570="snížená",J570,0)</f>
        <v>0</v>
      </c>
      <c r="BG570" s="231">
        <f>IF(N570="zákl. přenesená",J570,0)</f>
        <v>0</v>
      </c>
      <c r="BH570" s="231">
        <f>IF(N570="sníž. přenesená",J570,0)</f>
        <v>0</v>
      </c>
      <c r="BI570" s="231">
        <f>IF(N570="nulová",J570,0)</f>
        <v>0</v>
      </c>
      <c r="BJ570" s="18" t="s">
        <v>82</v>
      </c>
      <c r="BK570" s="231">
        <f>ROUND(I570*H570,2)</f>
        <v>0</v>
      </c>
      <c r="BL570" s="18" t="s">
        <v>190</v>
      </c>
      <c r="BM570" s="230" t="s">
        <v>1728</v>
      </c>
    </row>
    <row r="571" s="13" customFormat="1">
      <c r="A571" s="13"/>
      <c r="B571" s="232"/>
      <c r="C571" s="233"/>
      <c r="D571" s="234" t="s">
        <v>156</v>
      </c>
      <c r="E571" s="235" t="s">
        <v>1</v>
      </c>
      <c r="F571" s="236" t="s">
        <v>1401</v>
      </c>
      <c r="G571" s="233"/>
      <c r="H571" s="235" t="s">
        <v>1</v>
      </c>
      <c r="I571" s="237"/>
      <c r="J571" s="233"/>
      <c r="K571" s="233"/>
      <c r="L571" s="238"/>
      <c r="M571" s="239"/>
      <c r="N571" s="240"/>
      <c r="O571" s="240"/>
      <c r="P571" s="240"/>
      <c r="Q571" s="240"/>
      <c r="R571" s="240"/>
      <c r="S571" s="240"/>
      <c r="T571" s="241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42" t="s">
        <v>156</v>
      </c>
      <c r="AU571" s="242" t="s">
        <v>84</v>
      </c>
      <c r="AV571" s="13" t="s">
        <v>82</v>
      </c>
      <c r="AW571" s="13" t="s">
        <v>30</v>
      </c>
      <c r="AX571" s="13" t="s">
        <v>74</v>
      </c>
      <c r="AY571" s="242" t="s">
        <v>146</v>
      </c>
    </row>
    <row r="572" s="14" customFormat="1">
      <c r="A572" s="14"/>
      <c r="B572" s="243"/>
      <c r="C572" s="244"/>
      <c r="D572" s="234" t="s">
        <v>156</v>
      </c>
      <c r="E572" s="245" t="s">
        <v>1</v>
      </c>
      <c r="F572" s="246" t="s">
        <v>1729</v>
      </c>
      <c r="G572" s="244"/>
      <c r="H572" s="247">
        <v>14.179</v>
      </c>
      <c r="I572" s="248"/>
      <c r="J572" s="244"/>
      <c r="K572" s="244"/>
      <c r="L572" s="249"/>
      <c r="M572" s="250"/>
      <c r="N572" s="251"/>
      <c r="O572" s="251"/>
      <c r="P572" s="251"/>
      <c r="Q572" s="251"/>
      <c r="R572" s="251"/>
      <c r="S572" s="251"/>
      <c r="T572" s="252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53" t="s">
        <v>156</v>
      </c>
      <c r="AU572" s="253" t="s">
        <v>84</v>
      </c>
      <c r="AV572" s="14" t="s">
        <v>84</v>
      </c>
      <c r="AW572" s="14" t="s">
        <v>30</v>
      </c>
      <c r="AX572" s="14" t="s">
        <v>74</v>
      </c>
      <c r="AY572" s="253" t="s">
        <v>146</v>
      </c>
    </row>
    <row r="573" s="15" customFormat="1">
      <c r="A573" s="15"/>
      <c r="B573" s="254"/>
      <c r="C573" s="255"/>
      <c r="D573" s="234" t="s">
        <v>156</v>
      </c>
      <c r="E573" s="256" t="s">
        <v>1</v>
      </c>
      <c r="F573" s="257" t="s">
        <v>160</v>
      </c>
      <c r="G573" s="255"/>
      <c r="H573" s="258">
        <v>14.179</v>
      </c>
      <c r="I573" s="259"/>
      <c r="J573" s="255"/>
      <c r="K573" s="255"/>
      <c r="L573" s="260"/>
      <c r="M573" s="261"/>
      <c r="N573" s="262"/>
      <c r="O573" s="262"/>
      <c r="P573" s="262"/>
      <c r="Q573" s="262"/>
      <c r="R573" s="262"/>
      <c r="S573" s="262"/>
      <c r="T573" s="263"/>
      <c r="U573" s="15"/>
      <c r="V573" s="15"/>
      <c r="W573" s="15"/>
      <c r="X573" s="15"/>
      <c r="Y573" s="15"/>
      <c r="Z573" s="15"/>
      <c r="AA573" s="15"/>
      <c r="AB573" s="15"/>
      <c r="AC573" s="15"/>
      <c r="AD573" s="15"/>
      <c r="AE573" s="15"/>
      <c r="AT573" s="264" t="s">
        <v>156</v>
      </c>
      <c r="AU573" s="264" t="s">
        <v>84</v>
      </c>
      <c r="AV573" s="15" t="s">
        <v>152</v>
      </c>
      <c r="AW573" s="15" t="s">
        <v>30</v>
      </c>
      <c r="AX573" s="15" t="s">
        <v>82</v>
      </c>
      <c r="AY573" s="264" t="s">
        <v>146</v>
      </c>
    </row>
    <row r="574" s="2" customFormat="1" ht="16.5" customHeight="1">
      <c r="A574" s="39"/>
      <c r="B574" s="40"/>
      <c r="C574" s="219" t="s">
        <v>383</v>
      </c>
      <c r="D574" s="219" t="s">
        <v>148</v>
      </c>
      <c r="E574" s="220" t="s">
        <v>1730</v>
      </c>
      <c r="F574" s="221" t="s">
        <v>1731</v>
      </c>
      <c r="G574" s="222" t="s">
        <v>218</v>
      </c>
      <c r="H574" s="223">
        <v>14.179</v>
      </c>
      <c r="I574" s="224"/>
      <c r="J574" s="225">
        <f>ROUND(I574*H574,2)</f>
        <v>0</v>
      </c>
      <c r="K574" s="221" t="s">
        <v>33</v>
      </c>
      <c r="L574" s="45"/>
      <c r="M574" s="226" t="s">
        <v>1</v>
      </c>
      <c r="N574" s="227" t="s">
        <v>39</v>
      </c>
      <c r="O574" s="92"/>
      <c r="P574" s="228">
        <f>O574*H574</f>
        <v>0</v>
      </c>
      <c r="Q574" s="228">
        <v>0</v>
      </c>
      <c r="R574" s="228">
        <f>Q574*H574</f>
        <v>0</v>
      </c>
      <c r="S574" s="228">
        <v>0</v>
      </c>
      <c r="T574" s="229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30" t="s">
        <v>190</v>
      </c>
      <c r="AT574" s="230" t="s">
        <v>148</v>
      </c>
      <c r="AU574" s="230" t="s">
        <v>84</v>
      </c>
      <c r="AY574" s="18" t="s">
        <v>146</v>
      </c>
      <c r="BE574" s="231">
        <f>IF(N574="základní",J574,0)</f>
        <v>0</v>
      </c>
      <c r="BF574" s="231">
        <f>IF(N574="snížená",J574,0)</f>
        <v>0</v>
      </c>
      <c r="BG574" s="231">
        <f>IF(N574="zákl. přenesená",J574,0)</f>
        <v>0</v>
      </c>
      <c r="BH574" s="231">
        <f>IF(N574="sníž. přenesená",J574,0)</f>
        <v>0</v>
      </c>
      <c r="BI574" s="231">
        <f>IF(N574="nulová",J574,0)</f>
        <v>0</v>
      </c>
      <c r="BJ574" s="18" t="s">
        <v>82</v>
      </c>
      <c r="BK574" s="231">
        <f>ROUND(I574*H574,2)</f>
        <v>0</v>
      </c>
      <c r="BL574" s="18" t="s">
        <v>190</v>
      </c>
      <c r="BM574" s="230" t="s">
        <v>1732</v>
      </c>
    </row>
    <row r="575" s="13" customFormat="1">
      <c r="A575" s="13"/>
      <c r="B575" s="232"/>
      <c r="C575" s="233"/>
      <c r="D575" s="234" t="s">
        <v>156</v>
      </c>
      <c r="E575" s="235" t="s">
        <v>1</v>
      </c>
      <c r="F575" s="236" t="s">
        <v>1401</v>
      </c>
      <c r="G575" s="233"/>
      <c r="H575" s="235" t="s">
        <v>1</v>
      </c>
      <c r="I575" s="237"/>
      <c r="J575" s="233"/>
      <c r="K575" s="233"/>
      <c r="L575" s="238"/>
      <c r="M575" s="239"/>
      <c r="N575" s="240"/>
      <c r="O575" s="240"/>
      <c r="P575" s="240"/>
      <c r="Q575" s="240"/>
      <c r="R575" s="240"/>
      <c r="S575" s="240"/>
      <c r="T575" s="241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2" t="s">
        <v>156</v>
      </c>
      <c r="AU575" s="242" t="s">
        <v>84</v>
      </c>
      <c r="AV575" s="13" t="s">
        <v>82</v>
      </c>
      <c r="AW575" s="13" t="s">
        <v>30</v>
      </c>
      <c r="AX575" s="13" t="s">
        <v>74</v>
      </c>
      <c r="AY575" s="242" t="s">
        <v>146</v>
      </c>
    </row>
    <row r="576" s="14" customFormat="1">
      <c r="A576" s="14"/>
      <c r="B576" s="243"/>
      <c r="C576" s="244"/>
      <c r="D576" s="234" t="s">
        <v>156</v>
      </c>
      <c r="E576" s="245" t="s">
        <v>1</v>
      </c>
      <c r="F576" s="246" t="s">
        <v>1729</v>
      </c>
      <c r="G576" s="244"/>
      <c r="H576" s="247">
        <v>14.179</v>
      </c>
      <c r="I576" s="248"/>
      <c r="J576" s="244"/>
      <c r="K576" s="244"/>
      <c r="L576" s="249"/>
      <c r="M576" s="250"/>
      <c r="N576" s="251"/>
      <c r="O576" s="251"/>
      <c r="P576" s="251"/>
      <c r="Q576" s="251"/>
      <c r="R576" s="251"/>
      <c r="S576" s="251"/>
      <c r="T576" s="252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53" t="s">
        <v>156</v>
      </c>
      <c r="AU576" s="253" t="s">
        <v>84</v>
      </c>
      <c r="AV576" s="14" t="s">
        <v>84</v>
      </c>
      <c r="AW576" s="14" t="s">
        <v>30</v>
      </c>
      <c r="AX576" s="14" t="s">
        <v>74</v>
      </c>
      <c r="AY576" s="253" t="s">
        <v>146</v>
      </c>
    </row>
    <row r="577" s="15" customFormat="1">
      <c r="A577" s="15"/>
      <c r="B577" s="254"/>
      <c r="C577" s="255"/>
      <c r="D577" s="234" t="s">
        <v>156</v>
      </c>
      <c r="E577" s="256" t="s">
        <v>1</v>
      </c>
      <c r="F577" s="257" t="s">
        <v>160</v>
      </c>
      <c r="G577" s="255"/>
      <c r="H577" s="258">
        <v>14.179</v>
      </c>
      <c r="I577" s="259"/>
      <c r="J577" s="255"/>
      <c r="K577" s="255"/>
      <c r="L577" s="260"/>
      <c r="M577" s="261"/>
      <c r="N577" s="262"/>
      <c r="O577" s="262"/>
      <c r="P577" s="262"/>
      <c r="Q577" s="262"/>
      <c r="R577" s="262"/>
      <c r="S577" s="262"/>
      <c r="T577" s="263"/>
      <c r="U577" s="15"/>
      <c r="V577" s="15"/>
      <c r="W577" s="15"/>
      <c r="X577" s="15"/>
      <c r="Y577" s="15"/>
      <c r="Z577" s="15"/>
      <c r="AA577" s="15"/>
      <c r="AB577" s="15"/>
      <c r="AC577" s="15"/>
      <c r="AD577" s="15"/>
      <c r="AE577" s="15"/>
      <c r="AT577" s="264" t="s">
        <v>156</v>
      </c>
      <c r="AU577" s="264" t="s">
        <v>84</v>
      </c>
      <c r="AV577" s="15" t="s">
        <v>152</v>
      </c>
      <c r="AW577" s="15" t="s">
        <v>30</v>
      </c>
      <c r="AX577" s="15" t="s">
        <v>82</v>
      </c>
      <c r="AY577" s="264" t="s">
        <v>146</v>
      </c>
    </row>
    <row r="578" s="2" customFormat="1" ht="55.5" customHeight="1">
      <c r="A578" s="39"/>
      <c r="B578" s="40"/>
      <c r="C578" s="265" t="s">
        <v>1733</v>
      </c>
      <c r="D578" s="265" t="s">
        <v>201</v>
      </c>
      <c r="E578" s="266" t="s">
        <v>1734</v>
      </c>
      <c r="F578" s="267" t="s">
        <v>1735</v>
      </c>
      <c r="G578" s="268" t="s">
        <v>1736</v>
      </c>
      <c r="H578" s="269">
        <v>1</v>
      </c>
      <c r="I578" s="270"/>
      <c r="J578" s="271">
        <f>ROUND(I578*H578,2)</f>
        <v>0</v>
      </c>
      <c r="K578" s="267" t="s">
        <v>1</v>
      </c>
      <c r="L578" s="272"/>
      <c r="M578" s="273" t="s">
        <v>1</v>
      </c>
      <c r="N578" s="274" t="s">
        <v>39</v>
      </c>
      <c r="O578" s="92"/>
      <c r="P578" s="228">
        <f>O578*H578</f>
        <v>0</v>
      </c>
      <c r="Q578" s="228">
        <v>0</v>
      </c>
      <c r="R578" s="228">
        <f>Q578*H578</f>
        <v>0</v>
      </c>
      <c r="S578" s="228">
        <v>0</v>
      </c>
      <c r="T578" s="229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30" t="s">
        <v>234</v>
      </c>
      <c r="AT578" s="230" t="s">
        <v>201</v>
      </c>
      <c r="AU578" s="230" t="s">
        <v>84</v>
      </c>
      <c r="AY578" s="18" t="s">
        <v>146</v>
      </c>
      <c r="BE578" s="231">
        <f>IF(N578="základní",J578,0)</f>
        <v>0</v>
      </c>
      <c r="BF578" s="231">
        <f>IF(N578="snížená",J578,0)</f>
        <v>0</v>
      </c>
      <c r="BG578" s="231">
        <f>IF(N578="zákl. přenesená",J578,0)</f>
        <v>0</v>
      </c>
      <c r="BH578" s="231">
        <f>IF(N578="sníž. přenesená",J578,0)</f>
        <v>0</v>
      </c>
      <c r="BI578" s="231">
        <f>IF(N578="nulová",J578,0)</f>
        <v>0</v>
      </c>
      <c r="BJ578" s="18" t="s">
        <v>82</v>
      </c>
      <c r="BK578" s="231">
        <f>ROUND(I578*H578,2)</f>
        <v>0</v>
      </c>
      <c r="BL578" s="18" t="s">
        <v>190</v>
      </c>
      <c r="BM578" s="230" t="s">
        <v>1737</v>
      </c>
    </row>
    <row r="579" s="2" customFormat="1" ht="24.15" customHeight="1">
      <c r="A579" s="39"/>
      <c r="B579" s="40"/>
      <c r="C579" s="219" t="s">
        <v>387</v>
      </c>
      <c r="D579" s="219" t="s">
        <v>148</v>
      </c>
      <c r="E579" s="220" t="s">
        <v>1738</v>
      </c>
      <c r="F579" s="221" t="s">
        <v>1739</v>
      </c>
      <c r="G579" s="222" t="s">
        <v>1740</v>
      </c>
      <c r="H579" s="223">
        <v>1</v>
      </c>
      <c r="I579" s="224"/>
      <c r="J579" s="225">
        <f>ROUND(I579*H579,2)</f>
        <v>0</v>
      </c>
      <c r="K579" s="221" t="s">
        <v>1</v>
      </c>
      <c r="L579" s="45"/>
      <c r="M579" s="226" t="s">
        <v>1</v>
      </c>
      <c r="N579" s="227" t="s">
        <v>39</v>
      </c>
      <c r="O579" s="92"/>
      <c r="P579" s="228">
        <f>O579*H579</f>
        <v>0</v>
      </c>
      <c r="Q579" s="228">
        <v>0</v>
      </c>
      <c r="R579" s="228">
        <f>Q579*H579</f>
        <v>0</v>
      </c>
      <c r="S579" s="228">
        <v>0</v>
      </c>
      <c r="T579" s="229">
        <f>S579*H579</f>
        <v>0</v>
      </c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R579" s="230" t="s">
        <v>190</v>
      </c>
      <c r="AT579" s="230" t="s">
        <v>148</v>
      </c>
      <c r="AU579" s="230" t="s">
        <v>84</v>
      </c>
      <c r="AY579" s="18" t="s">
        <v>146</v>
      </c>
      <c r="BE579" s="231">
        <f>IF(N579="základní",J579,0)</f>
        <v>0</v>
      </c>
      <c r="BF579" s="231">
        <f>IF(N579="snížená",J579,0)</f>
        <v>0</v>
      </c>
      <c r="BG579" s="231">
        <f>IF(N579="zákl. přenesená",J579,0)</f>
        <v>0</v>
      </c>
      <c r="BH579" s="231">
        <f>IF(N579="sníž. přenesená",J579,0)</f>
        <v>0</v>
      </c>
      <c r="BI579" s="231">
        <f>IF(N579="nulová",J579,0)</f>
        <v>0</v>
      </c>
      <c r="BJ579" s="18" t="s">
        <v>82</v>
      </c>
      <c r="BK579" s="231">
        <f>ROUND(I579*H579,2)</f>
        <v>0</v>
      </c>
      <c r="BL579" s="18" t="s">
        <v>190</v>
      </c>
      <c r="BM579" s="230" t="s">
        <v>1741</v>
      </c>
    </row>
    <row r="580" s="2" customFormat="1" ht="24.15" customHeight="1">
      <c r="A580" s="39"/>
      <c r="B580" s="40"/>
      <c r="C580" s="219" t="s">
        <v>1742</v>
      </c>
      <c r="D580" s="219" t="s">
        <v>148</v>
      </c>
      <c r="E580" s="220" t="s">
        <v>1743</v>
      </c>
      <c r="F580" s="221" t="s">
        <v>1744</v>
      </c>
      <c r="G580" s="222" t="s">
        <v>185</v>
      </c>
      <c r="H580" s="223">
        <v>0.77100000000000002</v>
      </c>
      <c r="I580" s="224"/>
      <c r="J580" s="225">
        <f>ROUND(I580*H580,2)</f>
        <v>0</v>
      </c>
      <c r="K580" s="221" t="s">
        <v>33</v>
      </c>
      <c r="L580" s="45"/>
      <c r="M580" s="226" t="s">
        <v>1</v>
      </c>
      <c r="N580" s="227" t="s">
        <v>39</v>
      </c>
      <c r="O580" s="92"/>
      <c r="P580" s="228">
        <f>O580*H580</f>
        <v>0</v>
      </c>
      <c r="Q580" s="228">
        <v>0</v>
      </c>
      <c r="R580" s="228">
        <f>Q580*H580</f>
        <v>0</v>
      </c>
      <c r="S580" s="228">
        <v>0</v>
      </c>
      <c r="T580" s="229">
        <f>S580*H580</f>
        <v>0</v>
      </c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230" t="s">
        <v>190</v>
      </c>
      <c r="AT580" s="230" t="s">
        <v>148</v>
      </c>
      <c r="AU580" s="230" t="s">
        <v>84</v>
      </c>
      <c r="AY580" s="18" t="s">
        <v>146</v>
      </c>
      <c r="BE580" s="231">
        <f>IF(N580="základní",J580,0)</f>
        <v>0</v>
      </c>
      <c r="BF580" s="231">
        <f>IF(N580="snížená",J580,0)</f>
        <v>0</v>
      </c>
      <c r="BG580" s="231">
        <f>IF(N580="zákl. přenesená",J580,0)</f>
        <v>0</v>
      </c>
      <c r="BH580" s="231">
        <f>IF(N580="sníž. přenesená",J580,0)</f>
        <v>0</v>
      </c>
      <c r="BI580" s="231">
        <f>IF(N580="nulová",J580,0)</f>
        <v>0</v>
      </c>
      <c r="BJ580" s="18" t="s">
        <v>82</v>
      </c>
      <c r="BK580" s="231">
        <f>ROUND(I580*H580,2)</f>
        <v>0</v>
      </c>
      <c r="BL580" s="18" t="s">
        <v>190</v>
      </c>
      <c r="BM580" s="230" t="s">
        <v>1745</v>
      </c>
    </row>
    <row r="581" s="12" customFormat="1" ht="22.8" customHeight="1">
      <c r="A581" s="12"/>
      <c r="B581" s="203"/>
      <c r="C581" s="204"/>
      <c r="D581" s="205" t="s">
        <v>73</v>
      </c>
      <c r="E581" s="217" t="s">
        <v>427</v>
      </c>
      <c r="F581" s="217" t="s">
        <v>428</v>
      </c>
      <c r="G581" s="204"/>
      <c r="H581" s="204"/>
      <c r="I581" s="207"/>
      <c r="J581" s="218">
        <f>BK581</f>
        <v>0</v>
      </c>
      <c r="K581" s="204"/>
      <c r="L581" s="209"/>
      <c r="M581" s="210"/>
      <c r="N581" s="211"/>
      <c r="O581" s="211"/>
      <c r="P581" s="212">
        <f>SUM(P582:P593)</f>
        <v>0</v>
      </c>
      <c r="Q581" s="211"/>
      <c r="R581" s="212">
        <f>SUM(R582:R593)</f>
        <v>0</v>
      </c>
      <c r="S581" s="211"/>
      <c r="T581" s="213">
        <f>SUM(T582:T593)</f>
        <v>0</v>
      </c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R581" s="214" t="s">
        <v>84</v>
      </c>
      <c r="AT581" s="215" t="s">
        <v>73</v>
      </c>
      <c r="AU581" s="215" t="s">
        <v>82</v>
      </c>
      <c r="AY581" s="214" t="s">
        <v>146</v>
      </c>
      <c r="BK581" s="216">
        <f>SUM(BK582:BK593)</f>
        <v>0</v>
      </c>
    </row>
    <row r="582" s="2" customFormat="1" ht="21.75" customHeight="1">
      <c r="A582" s="39"/>
      <c r="B582" s="40"/>
      <c r="C582" s="219" t="s">
        <v>390</v>
      </c>
      <c r="D582" s="219" t="s">
        <v>148</v>
      </c>
      <c r="E582" s="220" t="s">
        <v>1360</v>
      </c>
      <c r="F582" s="221" t="s">
        <v>1361</v>
      </c>
      <c r="G582" s="222" t="s">
        <v>218</v>
      </c>
      <c r="H582" s="223">
        <v>16.946000000000002</v>
      </c>
      <c r="I582" s="224"/>
      <c r="J582" s="225">
        <f>ROUND(I582*H582,2)</f>
        <v>0</v>
      </c>
      <c r="K582" s="221" t="s">
        <v>33</v>
      </c>
      <c r="L582" s="45"/>
      <c r="M582" s="226" t="s">
        <v>1</v>
      </c>
      <c r="N582" s="227" t="s">
        <v>39</v>
      </c>
      <c r="O582" s="92"/>
      <c r="P582" s="228">
        <f>O582*H582</f>
        <v>0</v>
      </c>
      <c r="Q582" s="228">
        <v>0</v>
      </c>
      <c r="R582" s="228">
        <f>Q582*H582</f>
        <v>0</v>
      </c>
      <c r="S582" s="228">
        <v>0</v>
      </c>
      <c r="T582" s="229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30" t="s">
        <v>190</v>
      </c>
      <c r="AT582" s="230" t="s">
        <v>148</v>
      </c>
      <c r="AU582" s="230" t="s">
        <v>84</v>
      </c>
      <c r="AY582" s="18" t="s">
        <v>146</v>
      </c>
      <c r="BE582" s="231">
        <f>IF(N582="základní",J582,0)</f>
        <v>0</v>
      </c>
      <c r="BF582" s="231">
        <f>IF(N582="snížená",J582,0)</f>
        <v>0</v>
      </c>
      <c r="BG582" s="231">
        <f>IF(N582="zákl. přenesená",J582,0)</f>
        <v>0</v>
      </c>
      <c r="BH582" s="231">
        <f>IF(N582="sníž. přenesená",J582,0)</f>
        <v>0</v>
      </c>
      <c r="BI582" s="231">
        <f>IF(N582="nulová",J582,0)</f>
        <v>0</v>
      </c>
      <c r="BJ582" s="18" t="s">
        <v>82</v>
      </c>
      <c r="BK582" s="231">
        <f>ROUND(I582*H582,2)</f>
        <v>0</v>
      </c>
      <c r="BL582" s="18" t="s">
        <v>190</v>
      </c>
      <c r="BM582" s="230" t="s">
        <v>1746</v>
      </c>
    </row>
    <row r="583" s="13" customFormat="1">
      <c r="A583" s="13"/>
      <c r="B583" s="232"/>
      <c r="C583" s="233"/>
      <c r="D583" s="234" t="s">
        <v>156</v>
      </c>
      <c r="E583" s="235" t="s">
        <v>1</v>
      </c>
      <c r="F583" s="236" t="s">
        <v>1408</v>
      </c>
      <c r="G583" s="233"/>
      <c r="H583" s="235" t="s">
        <v>1</v>
      </c>
      <c r="I583" s="237"/>
      <c r="J583" s="233"/>
      <c r="K583" s="233"/>
      <c r="L583" s="238"/>
      <c r="M583" s="239"/>
      <c r="N583" s="240"/>
      <c r="O583" s="240"/>
      <c r="P583" s="240"/>
      <c r="Q583" s="240"/>
      <c r="R583" s="240"/>
      <c r="S583" s="240"/>
      <c r="T583" s="241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42" t="s">
        <v>156</v>
      </c>
      <c r="AU583" s="242" t="s">
        <v>84</v>
      </c>
      <c r="AV583" s="13" t="s">
        <v>82</v>
      </c>
      <c r="AW583" s="13" t="s">
        <v>30</v>
      </c>
      <c r="AX583" s="13" t="s">
        <v>74</v>
      </c>
      <c r="AY583" s="242" t="s">
        <v>146</v>
      </c>
    </row>
    <row r="584" s="14" customFormat="1">
      <c r="A584" s="14"/>
      <c r="B584" s="243"/>
      <c r="C584" s="244"/>
      <c r="D584" s="234" t="s">
        <v>156</v>
      </c>
      <c r="E584" s="245" t="s">
        <v>1</v>
      </c>
      <c r="F584" s="246" t="s">
        <v>1414</v>
      </c>
      <c r="G584" s="244"/>
      <c r="H584" s="247">
        <v>12.614000000000001</v>
      </c>
      <c r="I584" s="248"/>
      <c r="J584" s="244"/>
      <c r="K584" s="244"/>
      <c r="L584" s="249"/>
      <c r="M584" s="250"/>
      <c r="N584" s="251"/>
      <c r="O584" s="251"/>
      <c r="P584" s="251"/>
      <c r="Q584" s="251"/>
      <c r="R584" s="251"/>
      <c r="S584" s="251"/>
      <c r="T584" s="252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53" t="s">
        <v>156</v>
      </c>
      <c r="AU584" s="253" t="s">
        <v>84</v>
      </c>
      <c r="AV584" s="14" t="s">
        <v>84</v>
      </c>
      <c r="AW584" s="14" t="s">
        <v>30</v>
      </c>
      <c r="AX584" s="14" t="s">
        <v>74</v>
      </c>
      <c r="AY584" s="253" t="s">
        <v>146</v>
      </c>
    </row>
    <row r="585" s="13" customFormat="1">
      <c r="A585" s="13"/>
      <c r="B585" s="232"/>
      <c r="C585" s="233"/>
      <c r="D585" s="234" t="s">
        <v>156</v>
      </c>
      <c r="E585" s="235" t="s">
        <v>1</v>
      </c>
      <c r="F585" s="236" t="s">
        <v>1449</v>
      </c>
      <c r="G585" s="233"/>
      <c r="H585" s="235" t="s">
        <v>1</v>
      </c>
      <c r="I585" s="237"/>
      <c r="J585" s="233"/>
      <c r="K585" s="233"/>
      <c r="L585" s="238"/>
      <c r="M585" s="239"/>
      <c r="N585" s="240"/>
      <c r="O585" s="240"/>
      <c r="P585" s="240"/>
      <c r="Q585" s="240"/>
      <c r="R585" s="240"/>
      <c r="S585" s="240"/>
      <c r="T585" s="241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2" t="s">
        <v>156</v>
      </c>
      <c r="AU585" s="242" t="s">
        <v>84</v>
      </c>
      <c r="AV585" s="13" t="s">
        <v>82</v>
      </c>
      <c r="AW585" s="13" t="s">
        <v>30</v>
      </c>
      <c r="AX585" s="13" t="s">
        <v>74</v>
      </c>
      <c r="AY585" s="242" t="s">
        <v>146</v>
      </c>
    </row>
    <row r="586" s="14" customFormat="1">
      <c r="A586" s="14"/>
      <c r="B586" s="243"/>
      <c r="C586" s="244"/>
      <c r="D586" s="234" t="s">
        <v>156</v>
      </c>
      <c r="E586" s="245" t="s">
        <v>1</v>
      </c>
      <c r="F586" s="246" t="s">
        <v>1411</v>
      </c>
      <c r="G586" s="244"/>
      <c r="H586" s="247">
        <v>4.3319999999999999</v>
      </c>
      <c r="I586" s="248"/>
      <c r="J586" s="244"/>
      <c r="K586" s="244"/>
      <c r="L586" s="249"/>
      <c r="M586" s="250"/>
      <c r="N586" s="251"/>
      <c r="O586" s="251"/>
      <c r="P586" s="251"/>
      <c r="Q586" s="251"/>
      <c r="R586" s="251"/>
      <c r="S586" s="251"/>
      <c r="T586" s="252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3" t="s">
        <v>156</v>
      </c>
      <c r="AU586" s="253" t="s">
        <v>84</v>
      </c>
      <c r="AV586" s="14" t="s">
        <v>84</v>
      </c>
      <c r="AW586" s="14" t="s">
        <v>30</v>
      </c>
      <c r="AX586" s="14" t="s">
        <v>74</v>
      </c>
      <c r="AY586" s="253" t="s">
        <v>146</v>
      </c>
    </row>
    <row r="587" s="15" customFormat="1">
      <c r="A587" s="15"/>
      <c r="B587" s="254"/>
      <c r="C587" s="255"/>
      <c r="D587" s="234" t="s">
        <v>156</v>
      </c>
      <c r="E587" s="256" t="s">
        <v>1</v>
      </c>
      <c r="F587" s="257" t="s">
        <v>160</v>
      </c>
      <c r="G587" s="255"/>
      <c r="H587" s="258">
        <v>16.946000000000002</v>
      </c>
      <c r="I587" s="259"/>
      <c r="J587" s="255"/>
      <c r="K587" s="255"/>
      <c r="L587" s="260"/>
      <c r="M587" s="261"/>
      <c r="N587" s="262"/>
      <c r="O587" s="262"/>
      <c r="P587" s="262"/>
      <c r="Q587" s="262"/>
      <c r="R587" s="262"/>
      <c r="S587" s="262"/>
      <c r="T587" s="263"/>
      <c r="U587" s="15"/>
      <c r="V587" s="15"/>
      <c r="W587" s="15"/>
      <c r="X587" s="15"/>
      <c r="Y587" s="15"/>
      <c r="Z587" s="15"/>
      <c r="AA587" s="15"/>
      <c r="AB587" s="15"/>
      <c r="AC587" s="15"/>
      <c r="AD587" s="15"/>
      <c r="AE587" s="15"/>
      <c r="AT587" s="264" t="s">
        <v>156</v>
      </c>
      <c r="AU587" s="264" t="s">
        <v>84</v>
      </c>
      <c r="AV587" s="15" t="s">
        <v>152</v>
      </c>
      <c r="AW587" s="15" t="s">
        <v>30</v>
      </c>
      <c r="AX587" s="15" t="s">
        <v>82</v>
      </c>
      <c r="AY587" s="264" t="s">
        <v>146</v>
      </c>
    </row>
    <row r="588" s="2" customFormat="1" ht="24.15" customHeight="1">
      <c r="A588" s="39"/>
      <c r="B588" s="40"/>
      <c r="C588" s="219" t="s">
        <v>1747</v>
      </c>
      <c r="D588" s="219" t="s">
        <v>148</v>
      </c>
      <c r="E588" s="220" t="s">
        <v>1373</v>
      </c>
      <c r="F588" s="221" t="s">
        <v>1374</v>
      </c>
      <c r="G588" s="222" t="s">
        <v>218</v>
      </c>
      <c r="H588" s="223">
        <v>16.946000000000002</v>
      </c>
      <c r="I588" s="224"/>
      <c r="J588" s="225">
        <f>ROUND(I588*H588,2)</f>
        <v>0</v>
      </c>
      <c r="K588" s="221" t="s">
        <v>1</v>
      </c>
      <c r="L588" s="45"/>
      <c r="M588" s="226" t="s">
        <v>1</v>
      </c>
      <c r="N588" s="227" t="s">
        <v>39</v>
      </c>
      <c r="O588" s="92"/>
      <c r="P588" s="228">
        <f>O588*H588</f>
        <v>0</v>
      </c>
      <c r="Q588" s="228">
        <v>0</v>
      </c>
      <c r="R588" s="228">
        <f>Q588*H588</f>
        <v>0</v>
      </c>
      <c r="S588" s="228">
        <v>0</v>
      </c>
      <c r="T588" s="229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30" t="s">
        <v>190</v>
      </c>
      <c r="AT588" s="230" t="s">
        <v>148</v>
      </c>
      <c r="AU588" s="230" t="s">
        <v>84</v>
      </c>
      <c r="AY588" s="18" t="s">
        <v>146</v>
      </c>
      <c r="BE588" s="231">
        <f>IF(N588="základní",J588,0)</f>
        <v>0</v>
      </c>
      <c r="BF588" s="231">
        <f>IF(N588="snížená",J588,0)</f>
        <v>0</v>
      </c>
      <c r="BG588" s="231">
        <f>IF(N588="zákl. přenesená",J588,0)</f>
        <v>0</v>
      </c>
      <c r="BH588" s="231">
        <f>IF(N588="sníž. přenesená",J588,0)</f>
        <v>0</v>
      </c>
      <c r="BI588" s="231">
        <f>IF(N588="nulová",J588,0)</f>
        <v>0</v>
      </c>
      <c r="BJ588" s="18" t="s">
        <v>82</v>
      </c>
      <c r="BK588" s="231">
        <f>ROUND(I588*H588,2)</f>
        <v>0</v>
      </c>
      <c r="BL588" s="18" t="s">
        <v>190</v>
      </c>
      <c r="BM588" s="230" t="s">
        <v>1748</v>
      </c>
    </row>
    <row r="589" s="13" customFormat="1">
      <c r="A589" s="13"/>
      <c r="B589" s="232"/>
      <c r="C589" s="233"/>
      <c r="D589" s="234" t="s">
        <v>156</v>
      </c>
      <c r="E589" s="235" t="s">
        <v>1</v>
      </c>
      <c r="F589" s="236" t="s">
        <v>1408</v>
      </c>
      <c r="G589" s="233"/>
      <c r="H589" s="235" t="s">
        <v>1</v>
      </c>
      <c r="I589" s="237"/>
      <c r="J589" s="233"/>
      <c r="K589" s="233"/>
      <c r="L589" s="238"/>
      <c r="M589" s="239"/>
      <c r="N589" s="240"/>
      <c r="O589" s="240"/>
      <c r="P589" s="240"/>
      <c r="Q589" s="240"/>
      <c r="R589" s="240"/>
      <c r="S589" s="240"/>
      <c r="T589" s="241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42" t="s">
        <v>156</v>
      </c>
      <c r="AU589" s="242" t="s">
        <v>84</v>
      </c>
      <c r="AV589" s="13" t="s">
        <v>82</v>
      </c>
      <c r="AW589" s="13" t="s">
        <v>30</v>
      </c>
      <c r="AX589" s="13" t="s">
        <v>74</v>
      </c>
      <c r="AY589" s="242" t="s">
        <v>146</v>
      </c>
    </row>
    <row r="590" s="14" customFormat="1">
      <c r="A590" s="14"/>
      <c r="B590" s="243"/>
      <c r="C590" s="244"/>
      <c r="D590" s="234" t="s">
        <v>156</v>
      </c>
      <c r="E590" s="245" t="s">
        <v>1</v>
      </c>
      <c r="F590" s="246" t="s">
        <v>1414</v>
      </c>
      <c r="G590" s="244"/>
      <c r="H590" s="247">
        <v>12.614000000000001</v>
      </c>
      <c r="I590" s="248"/>
      <c r="J590" s="244"/>
      <c r="K590" s="244"/>
      <c r="L590" s="249"/>
      <c r="M590" s="250"/>
      <c r="N590" s="251"/>
      <c r="O590" s="251"/>
      <c r="P590" s="251"/>
      <c r="Q590" s="251"/>
      <c r="R590" s="251"/>
      <c r="S590" s="251"/>
      <c r="T590" s="252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53" t="s">
        <v>156</v>
      </c>
      <c r="AU590" s="253" t="s">
        <v>84</v>
      </c>
      <c r="AV590" s="14" t="s">
        <v>84</v>
      </c>
      <c r="AW590" s="14" t="s">
        <v>30</v>
      </c>
      <c r="AX590" s="14" t="s">
        <v>74</v>
      </c>
      <c r="AY590" s="253" t="s">
        <v>146</v>
      </c>
    </row>
    <row r="591" s="13" customFormat="1">
      <c r="A591" s="13"/>
      <c r="B591" s="232"/>
      <c r="C591" s="233"/>
      <c r="D591" s="234" t="s">
        <v>156</v>
      </c>
      <c r="E591" s="235" t="s">
        <v>1</v>
      </c>
      <c r="F591" s="236" t="s">
        <v>1449</v>
      </c>
      <c r="G591" s="233"/>
      <c r="H591" s="235" t="s">
        <v>1</v>
      </c>
      <c r="I591" s="237"/>
      <c r="J591" s="233"/>
      <c r="K591" s="233"/>
      <c r="L591" s="238"/>
      <c r="M591" s="239"/>
      <c r="N591" s="240"/>
      <c r="O591" s="240"/>
      <c r="P591" s="240"/>
      <c r="Q591" s="240"/>
      <c r="R591" s="240"/>
      <c r="S591" s="240"/>
      <c r="T591" s="241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42" t="s">
        <v>156</v>
      </c>
      <c r="AU591" s="242" t="s">
        <v>84</v>
      </c>
      <c r="AV591" s="13" t="s">
        <v>82</v>
      </c>
      <c r="AW591" s="13" t="s">
        <v>30</v>
      </c>
      <c r="AX591" s="13" t="s">
        <v>74</v>
      </c>
      <c r="AY591" s="242" t="s">
        <v>146</v>
      </c>
    </row>
    <row r="592" s="14" customFormat="1">
      <c r="A592" s="14"/>
      <c r="B592" s="243"/>
      <c r="C592" s="244"/>
      <c r="D592" s="234" t="s">
        <v>156</v>
      </c>
      <c r="E592" s="245" t="s">
        <v>1</v>
      </c>
      <c r="F592" s="246" t="s">
        <v>1411</v>
      </c>
      <c r="G592" s="244"/>
      <c r="H592" s="247">
        <v>4.3319999999999999</v>
      </c>
      <c r="I592" s="248"/>
      <c r="J592" s="244"/>
      <c r="K592" s="244"/>
      <c r="L592" s="249"/>
      <c r="M592" s="250"/>
      <c r="N592" s="251"/>
      <c r="O592" s="251"/>
      <c r="P592" s="251"/>
      <c r="Q592" s="251"/>
      <c r="R592" s="251"/>
      <c r="S592" s="251"/>
      <c r="T592" s="252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53" t="s">
        <v>156</v>
      </c>
      <c r="AU592" s="253" t="s">
        <v>84</v>
      </c>
      <c r="AV592" s="14" t="s">
        <v>84</v>
      </c>
      <c r="AW592" s="14" t="s">
        <v>30</v>
      </c>
      <c r="AX592" s="14" t="s">
        <v>74</v>
      </c>
      <c r="AY592" s="253" t="s">
        <v>146</v>
      </c>
    </row>
    <row r="593" s="15" customFormat="1">
      <c r="A593" s="15"/>
      <c r="B593" s="254"/>
      <c r="C593" s="255"/>
      <c r="D593" s="234" t="s">
        <v>156</v>
      </c>
      <c r="E593" s="256" t="s">
        <v>1</v>
      </c>
      <c r="F593" s="257" t="s">
        <v>160</v>
      </c>
      <c r="G593" s="255"/>
      <c r="H593" s="258">
        <v>16.946000000000002</v>
      </c>
      <c r="I593" s="259"/>
      <c r="J593" s="255"/>
      <c r="K593" s="255"/>
      <c r="L593" s="260"/>
      <c r="M593" s="261"/>
      <c r="N593" s="262"/>
      <c r="O593" s="262"/>
      <c r="P593" s="262"/>
      <c r="Q593" s="262"/>
      <c r="R593" s="262"/>
      <c r="S593" s="262"/>
      <c r="T593" s="263"/>
      <c r="U593" s="15"/>
      <c r="V593" s="15"/>
      <c r="W593" s="15"/>
      <c r="X593" s="15"/>
      <c r="Y593" s="15"/>
      <c r="Z593" s="15"/>
      <c r="AA593" s="15"/>
      <c r="AB593" s="15"/>
      <c r="AC593" s="15"/>
      <c r="AD593" s="15"/>
      <c r="AE593" s="15"/>
      <c r="AT593" s="264" t="s">
        <v>156</v>
      </c>
      <c r="AU593" s="264" t="s">
        <v>84</v>
      </c>
      <c r="AV593" s="15" t="s">
        <v>152</v>
      </c>
      <c r="AW593" s="15" t="s">
        <v>30</v>
      </c>
      <c r="AX593" s="15" t="s">
        <v>82</v>
      </c>
      <c r="AY593" s="264" t="s">
        <v>146</v>
      </c>
    </row>
    <row r="594" s="12" customFormat="1" ht="22.8" customHeight="1">
      <c r="A594" s="12"/>
      <c r="B594" s="203"/>
      <c r="C594" s="204"/>
      <c r="D594" s="205" t="s">
        <v>73</v>
      </c>
      <c r="E594" s="217" t="s">
        <v>1749</v>
      </c>
      <c r="F594" s="217" t="s">
        <v>1750</v>
      </c>
      <c r="G594" s="204"/>
      <c r="H594" s="204"/>
      <c r="I594" s="207"/>
      <c r="J594" s="218">
        <f>BK594</f>
        <v>0</v>
      </c>
      <c r="K594" s="204"/>
      <c r="L594" s="209"/>
      <c r="M594" s="210"/>
      <c r="N594" s="211"/>
      <c r="O594" s="211"/>
      <c r="P594" s="212">
        <f>SUM(P595:P598)</f>
        <v>0</v>
      </c>
      <c r="Q594" s="211"/>
      <c r="R594" s="212">
        <f>SUM(R595:R598)</f>
        <v>0</v>
      </c>
      <c r="S594" s="211"/>
      <c r="T594" s="213">
        <f>SUM(T595:T598)</f>
        <v>0</v>
      </c>
      <c r="U594" s="12"/>
      <c r="V594" s="12"/>
      <c r="W594" s="12"/>
      <c r="X594" s="12"/>
      <c r="Y594" s="12"/>
      <c r="Z594" s="12"/>
      <c r="AA594" s="12"/>
      <c r="AB594" s="12"/>
      <c r="AC594" s="12"/>
      <c r="AD594" s="12"/>
      <c r="AE594" s="12"/>
      <c r="AR594" s="214" t="s">
        <v>84</v>
      </c>
      <c r="AT594" s="215" t="s">
        <v>73</v>
      </c>
      <c r="AU594" s="215" t="s">
        <v>82</v>
      </c>
      <c r="AY594" s="214" t="s">
        <v>146</v>
      </c>
      <c r="BK594" s="216">
        <f>SUM(BK595:BK598)</f>
        <v>0</v>
      </c>
    </row>
    <row r="595" s="2" customFormat="1" ht="21.75" customHeight="1">
      <c r="A595" s="39"/>
      <c r="B595" s="40"/>
      <c r="C595" s="219" t="s">
        <v>394</v>
      </c>
      <c r="D595" s="219" t="s">
        <v>148</v>
      </c>
      <c r="E595" s="220" t="s">
        <v>1751</v>
      </c>
      <c r="F595" s="221" t="s">
        <v>1752</v>
      </c>
      <c r="G595" s="222" t="s">
        <v>218</v>
      </c>
      <c r="H595" s="223">
        <v>14.179</v>
      </c>
      <c r="I595" s="224"/>
      <c r="J595" s="225">
        <f>ROUND(I595*H595,2)</f>
        <v>0</v>
      </c>
      <c r="K595" s="221" t="s">
        <v>33</v>
      </c>
      <c r="L595" s="45"/>
      <c r="M595" s="226" t="s">
        <v>1</v>
      </c>
      <c r="N595" s="227" t="s">
        <v>39</v>
      </c>
      <c r="O595" s="92"/>
      <c r="P595" s="228">
        <f>O595*H595</f>
        <v>0</v>
      </c>
      <c r="Q595" s="228">
        <v>0</v>
      </c>
      <c r="R595" s="228">
        <f>Q595*H595</f>
        <v>0</v>
      </c>
      <c r="S595" s="228">
        <v>0</v>
      </c>
      <c r="T595" s="229">
        <f>S595*H595</f>
        <v>0</v>
      </c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R595" s="230" t="s">
        <v>190</v>
      </c>
      <c r="AT595" s="230" t="s">
        <v>148</v>
      </c>
      <c r="AU595" s="230" t="s">
        <v>84</v>
      </c>
      <c r="AY595" s="18" t="s">
        <v>146</v>
      </c>
      <c r="BE595" s="231">
        <f>IF(N595="základní",J595,0)</f>
        <v>0</v>
      </c>
      <c r="BF595" s="231">
        <f>IF(N595="snížená",J595,0)</f>
        <v>0</v>
      </c>
      <c r="BG595" s="231">
        <f>IF(N595="zákl. přenesená",J595,0)</f>
        <v>0</v>
      </c>
      <c r="BH595" s="231">
        <f>IF(N595="sníž. přenesená",J595,0)</f>
        <v>0</v>
      </c>
      <c r="BI595" s="231">
        <f>IF(N595="nulová",J595,0)</f>
        <v>0</v>
      </c>
      <c r="BJ595" s="18" t="s">
        <v>82</v>
      </c>
      <c r="BK595" s="231">
        <f>ROUND(I595*H595,2)</f>
        <v>0</v>
      </c>
      <c r="BL595" s="18" t="s">
        <v>190</v>
      </c>
      <c r="BM595" s="230" t="s">
        <v>1753</v>
      </c>
    </row>
    <row r="596" s="13" customFormat="1">
      <c r="A596" s="13"/>
      <c r="B596" s="232"/>
      <c r="C596" s="233"/>
      <c r="D596" s="234" t="s">
        <v>156</v>
      </c>
      <c r="E596" s="235" t="s">
        <v>1</v>
      </c>
      <c r="F596" s="236" t="s">
        <v>1754</v>
      </c>
      <c r="G596" s="233"/>
      <c r="H596" s="235" t="s">
        <v>1</v>
      </c>
      <c r="I596" s="237"/>
      <c r="J596" s="233"/>
      <c r="K596" s="233"/>
      <c r="L596" s="238"/>
      <c r="M596" s="239"/>
      <c r="N596" s="240"/>
      <c r="O596" s="240"/>
      <c r="P596" s="240"/>
      <c r="Q596" s="240"/>
      <c r="R596" s="240"/>
      <c r="S596" s="240"/>
      <c r="T596" s="241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42" t="s">
        <v>156</v>
      </c>
      <c r="AU596" s="242" t="s">
        <v>84</v>
      </c>
      <c r="AV596" s="13" t="s">
        <v>82</v>
      </c>
      <c r="AW596" s="13" t="s">
        <v>30</v>
      </c>
      <c r="AX596" s="13" t="s">
        <v>74</v>
      </c>
      <c r="AY596" s="242" t="s">
        <v>146</v>
      </c>
    </row>
    <row r="597" s="14" customFormat="1">
      <c r="A597" s="14"/>
      <c r="B597" s="243"/>
      <c r="C597" s="244"/>
      <c r="D597" s="234" t="s">
        <v>156</v>
      </c>
      <c r="E597" s="245" t="s">
        <v>1</v>
      </c>
      <c r="F597" s="246" t="s">
        <v>1729</v>
      </c>
      <c r="G597" s="244"/>
      <c r="H597" s="247">
        <v>14.179</v>
      </c>
      <c r="I597" s="248"/>
      <c r="J597" s="244"/>
      <c r="K597" s="244"/>
      <c r="L597" s="249"/>
      <c r="M597" s="250"/>
      <c r="N597" s="251"/>
      <c r="O597" s="251"/>
      <c r="P597" s="251"/>
      <c r="Q597" s="251"/>
      <c r="R597" s="251"/>
      <c r="S597" s="251"/>
      <c r="T597" s="252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53" t="s">
        <v>156</v>
      </c>
      <c r="AU597" s="253" t="s">
        <v>84</v>
      </c>
      <c r="AV597" s="14" t="s">
        <v>84</v>
      </c>
      <c r="AW597" s="14" t="s">
        <v>30</v>
      </c>
      <c r="AX597" s="14" t="s">
        <v>74</v>
      </c>
      <c r="AY597" s="253" t="s">
        <v>146</v>
      </c>
    </row>
    <row r="598" s="15" customFormat="1">
      <c r="A598" s="15"/>
      <c r="B598" s="254"/>
      <c r="C598" s="255"/>
      <c r="D598" s="234" t="s">
        <v>156</v>
      </c>
      <c r="E598" s="256" t="s">
        <v>1</v>
      </c>
      <c r="F598" s="257" t="s">
        <v>160</v>
      </c>
      <c r="G598" s="255"/>
      <c r="H598" s="258">
        <v>14.179</v>
      </c>
      <c r="I598" s="259"/>
      <c r="J598" s="255"/>
      <c r="K598" s="255"/>
      <c r="L598" s="260"/>
      <c r="M598" s="293"/>
      <c r="N598" s="294"/>
      <c r="O598" s="294"/>
      <c r="P598" s="294"/>
      <c r="Q598" s="294"/>
      <c r="R598" s="294"/>
      <c r="S598" s="294"/>
      <c r="T598" s="295"/>
      <c r="U598" s="15"/>
      <c r="V598" s="15"/>
      <c r="W598" s="15"/>
      <c r="X598" s="15"/>
      <c r="Y598" s="15"/>
      <c r="Z598" s="15"/>
      <c r="AA598" s="15"/>
      <c r="AB598" s="15"/>
      <c r="AC598" s="15"/>
      <c r="AD598" s="15"/>
      <c r="AE598" s="15"/>
      <c r="AT598" s="264" t="s">
        <v>156</v>
      </c>
      <c r="AU598" s="264" t="s">
        <v>84</v>
      </c>
      <c r="AV598" s="15" t="s">
        <v>152</v>
      </c>
      <c r="AW598" s="15" t="s">
        <v>30</v>
      </c>
      <c r="AX598" s="15" t="s">
        <v>82</v>
      </c>
      <c r="AY598" s="264" t="s">
        <v>146</v>
      </c>
    </row>
    <row r="599" s="2" customFormat="1" ht="6.96" customHeight="1">
      <c r="A599" s="39"/>
      <c r="B599" s="67"/>
      <c r="C599" s="68"/>
      <c r="D599" s="68"/>
      <c r="E599" s="68"/>
      <c r="F599" s="68"/>
      <c r="G599" s="68"/>
      <c r="H599" s="68"/>
      <c r="I599" s="68"/>
      <c r="J599" s="68"/>
      <c r="K599" s="68"/>
      <c r="L599" s="45"/>
      <c r="M599" s="39"/>
      <c r="O599" s="39"/>
      <c r="P599" s="39"/>
      <c r="Q599" s="39"/>
      <c r="R599" s="39"/>
      <c r="S599" s="39"/>
      <c r="T599" s="39"/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</row>
  </sheetData>
  <sheetProtection sheet="1" autoFilter="0" formatColumns="0" formatRows="0" objects="1" scenarios="1" spinCount="100000" saltValue="ExEqWKnYUnYUvK/JS/mIepR0YIl4CyIQtG9f9PMdlx0WPfT4ycFuO4xsU6OBU+1JHlbovE/zFW22h32ANvHsZA==" hashValue="3/X39pMiNJGzvflXjVkL93P319/4wwuwJbi8wxiJNOoToFbc5HceqaDVZHs/byc3mXAJPYn9SYN3Yj3fKbvAhA==" algorithmName="SHA-512" password="CC35"/>
  <autoFilter ref="C128:K598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84</v>
      </c>
    </row>
    <row r="4" s="1" customFormat="1" ht="24.96" customHeight="1">
      <c r="B4" s="21"/>
      <c r="D4" s="139" t="s">
        <v>106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Údržba, oprava a odstraňování závad u SPS v obvodu OŘ OVA 2023-2024 - Opava východ VB - opravné práce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1755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17. 3. 2023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34</v>
      </c>
      <c r="E30" s="39"/>
      <c r="F30" s="39"/>
      <c r="G30" s="39"/>
      <c r="H30" s="39"/>
      <c r="I30" s="39"/>
      <c r="J30" s="152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36</v>
      </c>
      <c r="G32" s="39"/>
      <c r="H32" s="39"/>
      <c r="I32" s="153" t="s">
        <v>35</v>
      </c>
      <c r="J32" s="153" t="s">
        <v>37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38</v>
      </c>
      <c r="E33" s="141" t="s">
        <v>39</v>
      </c>
      <c r="F33" s="155">
        <f>ROUND((SUM(BE121:BE154)),  2)</f>
        <v>0</v>
      </c>
      <c r="G33" s="39"/>
      <c r="H33" s="39"/>
      <c r="I33" s="156">
        <v>0.20999999999999999</v>
      </c>
      <c r="J33" s="155">
        <f>ROUND(((SUM(BE121:BE154))*I33),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40</v>
      </c>
      <c r="F34" s="155">
        <f>ROUND((SUM(BF121:BF154)),  2)</f>
        <v>0</v>
      </c>
      <c r="G34" s="39"/>
      <c r="H34" s="39"/>
      <c r="I34" s="156">
        <v>0.14999999999999999</v>
      </c>
      <c r="J34" s="155">
        <f>ROUND(((SUM(BF121:BF154))*I34),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41</v>
      </c>
      <c r="F35" s="155">
        <f>ROUND((SUM(BG121:BG154)),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42</v>
      </c>
      <c r="F36" s="155">
        <f>ROUND((SUM(BH121:BH154)),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43</v>
      </c>
      <c r="F37" s="155">
        <f>ROUND((SUM(BI121:BI154)),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44</v>
      </c>
      <c r="E39" s="159"/>
      <c r="F39" s="159"/>
      <c r="G39" s="160" t="s">
        <v>45</v>
      </c>
      <c r="H39" s="161" t="s">
        <v>46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47</v>
      </c>
      <c r="E50" s="165"/>
      <c r="F50" s="165"/>
      <c r="G50" s="164" t="s">
        <v>48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49</v>
      </c>
      <c r="E61" s="167"/>
      <c r="F61" s="168" t="s">
        <v>50</v>
      </c>
      <c r="G61" s="166" t="s">
        <v>49</v>
      </c>
      <c r="H61" s="167"/>
      <c r="I61" s="167"/>
      <c r="J61" s="169" t="s">
        <v>50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51</v>
      </c>
      <c r="E65" s="170"/>
      <c r="F65" s="170"/>
      <c r="G65" s="164" t="s">
        <v>52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49</v>
      </c>
      <c r="E76" s="167"/>
      <c r="F76" s="168" t="s">
        <v>50</v>
      </c>
      <c r="G76" s="166" t="s">
        <v>49</v>
      </c>
      <c r="H76" s="167"/>
      <c r="I76" s="167"/>
      <c r="J76" s="169" t="s">
        <v>50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Údržba, oprava a odstraňování závad u SPS v obvodu OŘ OVA 2023-2024 - Opava východ VB - opravné práce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2429 - Vedlejší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17. 3. 2023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110</v>
      </c>
      <c r="D94" s="177"/>
      <c r="E94" s="177"/>
      <c r="F94" s="177"/>
      <c r="G94" s="177"/>
      <c r="H94" s="177"/>
      <c r="I94" s="177"/>
      <c r="J94" s="178" t="s">
        <v>111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112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113</v>
      </c>
    </row>
    <row r="97" s="9" customFormat="1" ht="24.96" customHeight="1">
      <c r="A97" s="9"/>
      <c r="B97" s="180"/>
      <c r="C97" s="181"/>
      <c r="D97" s="182" t="s">
        <v>1756</v>
      </c>
      <c r="E97" s="183"/>
      <c r="F97" s="183"/>
      <c r="G97" s="183"/>
      <c r="H97" s="183"/>
      <c r="I97" s="183"/>
      <c r="J97" s="184">
        <f>J122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1757</v>
      </c>
      <c r="E98" s="189"/>
      <c r="F98" s="189"/>
      <c r="G98" s="189"/>
      <c r="H98" s="189"/>
      <c r="I98" s="189"/>
      <c r="J98" s="190">
        <f>J123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1758</v>
      </c>
      <c r="E99" s="189"/>
      <c r="F99" s="189"/>
      <c r="G99" s="189"/>
      <c r="H99" s="189"/>
      <c r="I99" s="189"/>
      <c r="J99" s="190">
        <f>J125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1759</v>
      </c>
      <c r="E100" s="189"/>
      <c r="F100" s="189"/>
      <c r="G100" s="189"/>
      <c r="H100" s="189"/>
      <c r="I100" s="189"/>
      <c r="J100" s="190">
        <f>J147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0"/>
      <c r="C101" s="181"/>
      <c r="D101" s="182" t="s">
        <v>1760</v>
      </c>
      <c r="E101" s="183"/>
      <c r="F101" s="183"/>
      <c r="G101" s="183"/>
      <c r="H101" s="183"/>
      <c r="I101" s="183"/>
      <c r="J101" s="184">
        <f>J152</f>
        <v>0</v>
      </c>
      <c r="K101" s="181"/>
      <c r="L101" s="18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131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6.25" customHeight="1">
      <c r="A111" s="39"/>
      <c r="B111" s="40"/>
      <c r="C111" s="41"/>
      <c r="D111" s="41"/>
      <c r="E111" s="175" t="str">
        <f>E7</f>
        <v>Údržba, oprava a odstraňování závad u SPS v obvodu OŘ OVA 2023-2024 - Opava východ VB - opravné práce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107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2429 - Vedlejší rozpočtové náklady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 xml:space="preserve"> </v>
      </c>
      <c r="G115" s="41"/>
      <c r="H115" s="41"/>
      <c r="I115" s="33" t="s">
        <v>22</v>
      </c>
      <c r="J115" s="80" t="str">
        <f>IF(J12="","",J12)</f>
        <v>17. 3. 2023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24</v>
      </c>
      <c r="D117" s="41"/>
      <c r="E117" s="41"/>
      <c r="F117" s="28" t="str">
        <f>E15</f>
        <v xml:space="preserve"> </v>
      </c>
      <c r="G117" s="41"/>
      <c r="H117" s="41"/>
      <c r="I117" s="33" t="s">
        <v>29</v>
      </c>
      <c r="J117" s="37" t="str">
        <f>E21</f>
        <v xml:space="preserve"> 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27</v>
      </c>
      <c r="D118" s="41"/>
      <c r="E118" s="41"/>
      <c r="F118" s="28" t="str">
        <f>IF(E18="","",E18)</f>
        <v>Vyplň údaj</v>
      </c>
      <c r="G118" s="41"/>
      <c r="H118" s="41"/>
      <c r="I118" s="33" t="s">
        <v>31</v>
      </c>
      <c r="J118" s="37" t="str">
        <f>E24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192"/>
      <c r="B120" s="193"/>
      <c r="C120" s="194" t="s">
        <v>132</v>
      </c>
      <c r="D120" s="195" t="s">
        <v>59</v>
      </c>
      <c r="E120" s="195" t="s">
        <v>55</v>
      </c>
      <c r="F120" s="195" t="s">
        <v>56</v>
      </c>
      <c r="G120" s="195" t="s">
        <v>133</v>
      </c>
      <c r="H120" s="195" t="s">
        <v>134</v>
      </c>
      <c r="I120" s="195" t="s">
        <v>135</v>
      </c>
      <c r="J120" s="195" t="s">
        <v>111</v>
      </c>
      <c r="K120" s="196" t="s">
        <v>136</v>
      </c>
      <c r="L120" s="197"/>
      <c r="M120" s="101" t="s">
        <v>1</v>
      </c>
      <c r="N120" s="102" t="s">
        <v>38</v>
      </c>
      <c r="O120" s="102" t="s">
        <v>137</v>
      </c>
      <c r="P120" s="102" t="s">
        <v>138</v>
      </c>
      <c r="Q120" s="102" t="s">
        <v>139</v>
      </c>
      <c r="R120" s="102" t="s">
        <v>140</v>
      </c>
      <c r="S120" s="102" t="s">
        <v>141</v>
      </c>
      <c r="T120" s="103" t="s">
        <v>142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9"/>
      <c r="B121" s="40"/>
      <c r="C121" s="108" t="s">
        <v>143</v>
      </c>
      <c r="D121" s="41"/>
      <c r="E121" s="41"/>
      <c r="F121" s="41"/>
      <c r="G121" s="41"/>
      <c r="H121" s="41"/>
      <c r="I121" s="41"/>
      <c r="J121" s="198">
        <f>BK121</f>
        <v>0</v>
      </c>
      <c r="K121" s="41"/>
      <c r="L121" s="45"/>
      <c r="M121" s="104"/>
      <c r="N121" s="199"/>
      <c r="O121" s="105"/>
      <c r="P121" s="200">
        <f>P122+P152</f>
        <v>0</v>
      </c>
      <c r="Q121" s="105"/>
      <c r="R121" s="200">
        <f>R122+R152</f>
        <v>0</v>
      </c>
      <c r="S121" s="105"/>
      <c r="T121" s="201">
        <f>T122+T152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73</v>
      </c>
      <c r="AU121" s="18" t="s">
        <v>113</v>
      </c>
      <c r="BK121" s="202">
        <f>BK122+BK152</f>
        <v>0</v>
      </c>
    </row>
    <row r="122" s="12" customFormat="1" ht="25.92" customHeight="1">
      <c r="A122" s="12"/>
      <c r="B122" s="203"/>
      <c r="C122" s="204"/>
      <c r="D122" s="205" t="s">
        <v>73</v>
      </c>
      <c r="E122" s="206" t="s">
        <v>1761</v>
      </c>
      <c r="F122" s="206" t="s">
        <v>1761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P123+P125+P147</f>
        <v>0</v>
      </c>
      <c r="Q122" s="211"/>
      <c r="R122" s="212">
        <f>R123+R125+R147</f>
        <v>0</v>
      </c>
      <c r="S122" s="211"/>
      <c r="T122" s="213">
        <f>T123+T125+T147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173</v>
      </c>
      <c r="AT122" s="215" t="s">
        <v>73</v>
      </c>
      <c r="AU122" s="215" t="s">
        <v>74</v>
      </c>
      <c r="AY122" s="214" t="s">
        <v>146</v>
      </c>
      <c r="BK122" s="216">
        <f>BK123+BK125+BK147</f>
        <v>0</v>
      </c>
    </row>
    <row r="123" s="12" customFormat="1" ht="22.8" customHeight="1">
      <c r="A123" s="12"/>
      <c r="B123" s="203"/>
      <c r="C123" s="204"/>
      <c r="D123" s="205" t="s">
        <v>73</v>
      </c>
      <c r="E123" s="217" t="s">
        <v>1762</v>
      </c>
      <c r="F123" s="217" t="s">
        <v>1763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P124</f>
        <v>0</v>
      </c>
      <c r="Q123" s="211"/>
      <c r="R123" s="212">
        <f>R124</f>
        <v>0</v>
      </c>
      <c r="S123" s="211"/>
      <c r="T123" s="213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173</v>
      </c>
      <c r="AT123" s="215" t="s">
        <v>73</v>
      </c>
      <c r="AU123" s="215" t="s">
        <v>82</v>
      </c>
      <c r="AY123" s="214" t="s">
        <v>146</v>
      </c>
      <c r="BK123" s="216">
        <f>BK124</f>
        <v>0</v>
      </c>
    </row>
    <row r="124" s="2" customFormat="1" ht="24.15" customHeight="1">
      <c r="A124" s="39"/>
      <c r="B124" s="40"/>
      <c r="C124" s="219" t="s">
        <v>82</v>
      </c>
      <c r="D124" s="219" t="s">
        <v>148</v>
      </c>
      <c r="E124" s="220" t="s">
        <v>1764</v>
      </c>
      <c r="F124" s="221" t="s">
        <v>1765</v>
      </c>
      <c r="G124" s="222" t="s">
        <v>197</v>
      </c>
      <c r="H124" s="223">
        <v>1</v>
      </c>
      <c r="I124" s="224"/>
      <c r="J124" s="225">
        <f>ROUND(I124*H124,2)</f>
        <v>0</v>
      </c>
      <c r="K124" s="221" t="s">
        <v>33</v>
      </c>
      <c r="L124" s="45"/>
      <c r="M124" s="226" t="s">
        <v>1</v>
      </c>
      <c r="N124" s="227" t="s">
        <v>39</v>
      </c>
      <c r="O124" s="92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152</v>
      </c>
      <c r="AT124" s="230" t="s">
        <v>148</v>
      </c>
      <c r="AU124" s="230" t="s">
        <v>84</v>
      </c>
      <c r="AY124" s="18" t="s">
        <v>146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82</v>
      </c>
      <c r="BK124" s="231">
        <f>ROUND(I124*H124,2)</f>
        <v>0</v>
      </c>
      <c r="BL124" s="18" t="s">
        <v>152</v>
      </c>
      <c r="BM124" s="230" t="s">
        <v>84</v>
      </c>
    </row>
    <row r="125" s="12" customFormat="1" ht="22.8" customHeight="1">
      <c r="A125" s="12"/>
      <c r="B125" s="203"/>
      <c r="C125" s="204"/>
      <c r="D125" s="205" t="s">
        <v>73</v>
      </c>
      <c r="E125" s="217" t="s">
        <v>1766</v>
      </c>
      <c r="F125" s="217" t="s">
        <v>1767</v>
      </c>
      <c r="G125" s="204"/>
      <c r="H125" s="204"/>
      <c r="I125" s="207"/>
      <c r="J125" s="218">
        <f>BK125</f>
        <v>0</v>
      </c>
      <c r="K125" s="204"/>
      <c r="L125" s="209"/>
      <c r="M125" s="210"/>
      <c r="N125" s="211"/>
      <c r="O125" s="211"/>
      <c r="P125" s="212">
        <f>SUM(P126:P146)</f>
        <v>0</v>
      </c>
      <c r="Q125" s="211"/>
      <c r="R125" s="212">
        <f>SUM(R126:R146)</f>
        <v>0</v>
      </c>
      <c r="S125" s="211"/>
      <c r="T125" s="213">
        <f>SUM(T126:T146)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173</v>
      </c>
      <c r="AT125" s="215" t="s">
        <v>73</v>
      </c>
      <c r="AU125" s="215" t="s">
        <v>82</v>
      </c>
      <c r="AY125" s="214" t="s">
        <v>146</v>
      </c>
      <c r="BK125" s="216">
        <f>SUM(BK126:BK146)</f>
        <v>0</v>
      </c>
    </row>
    <row r="126" s="2" customFormat="1" ht="49.05" customHeight="1">
      <c r="A126" s="39"/>
      <c r="B126" s="40"/>
      <c r="C126" s="219" t="s">
        <v>84</v>
      </c>
      <c r="D126" s="219" t="s">
        <v>148</v>
      </c>
      <c r="E126" s="220" t="s">
        <v>1768</v>
      </c>
      <c r="F126" s="221" t="s">
        <v>1769</v>
      </c>
      <c r="G126" s="222" t="s">
        <v>1770</v>
      </c>
      <c r="H126" s="223">
        <v>1</v>
      </c>
      <c r="I126" s="224"/>
      <c r="J126" s="225">
        <f>ROUND(I126*H126,2)</f>
        <v>0</v>
      </c>
      <c r="K126" s="221" t="s">
        <v>1</v>
      </c>
      <c r="L126" s="45"/>
      <c r="M126" s="226" t="s">
        <v>1</v>
      </c>
      <c r="N126" s="227" t="s">
        <v>39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152</v>
      </c>
      <c r="AT126" s="230" t="s">
        <v>148</v>
      </c>
      <c r="AU126" s="230" t="s">
        <v>84</v>
      </c>
      <c r="AY126" s="18" t="s">
        <v>146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82</v>
      </c>
      <c r="BK126" s="231">
        <f>ROUND(I126*H126,2)</f>
        <v>0</v>
      </c>
      <c r="BL126" s="18" t="s">
        <v>152</v>
      </c>
      <c r="BM126" s="230" t="s">
        <v>152</v>
      </c>
    </row>
    <row r="127" s="13" customFormat="1">
      <c r="A127" s="13"/>
      <c r="B127" s="232"/>
      <c r="C127" s="233"/>
      <c r="D127" s="234" t="s">
        <v>156</v>
      </c>
      <c r="E127" s="235" t="s">
        <v>1</v>
      </c>
      <c r="F127" s="236" t="s">
        <v>1771</v>
      </c>
      <c r="G127" s="233"/>
      <c r="H127" s="235" t="s">
        <v>1</v>
      </c>
      <c r="I127" s="237"/>
      <c r="J127" s="233"/>
      <c r="K127" s="233"/>
      <c r="L127" s="238"/>
      <c r="M127" s="239"/>
      <c r="N127" s="240"/>
      <c r="O127" s="240"/>
      <c r="P127" s="240"/>
      <c r="Q127" s="240"/>
      <c r="R127" s="240"/>
      <c r="S127" s="240"/>
      <c r="T127" s="24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156</v>
      </c>
      <c r="AU127" s="242" t="s">
        <v>84</v>
      </c>
      <c r="AV127" s="13" t="s">
        <v>82</v>
      </c>
      <c r="AW127" s="13" t="s">
        <v>30</v>
      </c>
      <c r="AX127" s="13" t="s">
        <v>74</v>
      </c>
      <c r="AY127" s="242" t="s">
        <v>146</v>
      </c>
    </row>
    <row r="128" s="13" customFormat="1">
      <c r="A128" s="13"/>
      <c r="B128" s="232"/>
      <c r="C128" s="233"/>
      <c r="D128" s="234" t="s">
        <v>156</v>
      </c>
      <c r="E128" s="235" t="s">
        <v>1</v>
      </c>
      <c r="F128" s="236" t="s">
        <v>1772</v>
      </c>
      <c r="G128" s="233"/>
      <c r="H128" s="235" t="s">
        <v>1</v>
      </c>
      <c r="I128" s="237"/>
      <c r="J128" s="233"/>
      <c r="K128" s="233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156</v>
      </c>
      <c r="AU128" s="242" t="s">
        <v>84</v>
      </c>
      <c r="AV128" s="13" t="s">
        <v>82</v>
      </c>
      <c r="AW128" s="13" t="s">
        <v>30</v>
      </c>
      <c r="AX128" s="13" t="s">
        <v>74</v>
      </c>
      <c r="AY128" s="242" t="s">
        <v>146</v>
      </c>
    </row>
    <row r="129" s="13" customFormat="1">
      <c r="A129" s="13"/>
      <c r="B129" s="232"/>
      <c r="C129" s="233"/>
      <c r="D129" s="234" t="s">
        <v>156</v>
      </c>
      <c r="E129" s="235" t="s">
        <v>1</v>
      </c>
      <c r="F129" s="236" t="s">
        <v>1773</v>
      </c>
      <c r="G129" s="233"/>
      <c r="H129" s="235" t="s">
        <v>1</v>
      </c>
      <c r="I129" s="237"/>
      <c r="J129" s="233"/>
      <c r="K129" s="233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156</v>
      </c>
      <c r="AU129" s="242" t="s">
        <v>84</v>
      </c>
      <c r="AV129" s="13" t="s">
        <v>82</v>
      </c>
      <c r="AW129" s="13" t="s">
        <v>30</v>
      </c>
      <c r="AX129" s="13" t="s">
        <v>74</v>
      </c>
      <c r="AY129" s="242" t="s">
        <v>146</v>
      </c>
    </row>
    <row r="130" s="13" customFormat="1">
      <c r="A130" s="13"/>
      <c r="B130" s="232"/>
      <c r="C130" s="233"/>
      <c r="D130" s="234" t="s">
        <v>156</v>
      </c>
      <c r="E130" s="235" t="s">
        <v>1</v>
      </c>
      <c r="F130" s="236" t="s">
        <v>1774</v>
      </c>
      <c r="G130" s="233"/>
      <c r="H130" s="235" t="s">
        <v>1</v>
      </c>
      <c r="I130" s="237"/>
      <c r="J130" s="233"/>
      <c r="K130" s="233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156</v>
      </c>
      <c r="AU130" s="242" t="s">
        <v>84</v>
      </c>
      <c r="AV130" s="13" t="s">
        <v>82</v>
      </c>
      <c r="AW130" s="13" t="s">
        <v>30</v>
      </c>
      <c r="AX130" s="13" t="s">
        <v>74</v>
      </c>
      <c r="AY130" s="242" t="s">
        <v>146</v>
      </c>
    </row>
    <row r="131" s="13" customFormat="1">
      <c r="A131" s="13"/>
      <c r="B131" s="232"/>
      <c r="C131" s="233"/>
      <c r="D131" s="234" t="s">
        <v>156</v>
      </c>
      <c r="E131" s="235" t="s">
        <v>1</v>
      </c>
      <c r="F131" s="236" t="s">
        <v>1775</v>
      </c>
      <c r="G131" s="233"/>
      <c r="H131" s="235" t="s">
        <v>1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156</v>
      </c>
      <c r="AU131" s="242" t="s">
        <v>84</v>
      </c>
      <c r="AV131" s="13" t="s">
        <v>82</v>
      </c>
      <c r="AW131" s="13" t="s">
        <v>30</v>
      </c>
      <c r="AX131" s="13" t="s">
        <v>74</v>
      </c>
      <c r="AY131" s="242" t="s">
        <v>146</v>
      </c>
    </row>
    <row r="132" s="13" customFormat="1">
      <c r="A132" s="13"/>
      <c r="B132" s="232"/>
      <c r="C132" s="233"/>
      <c r="D132" s="234" t="s">
        <v>156</v>
      </c>
      <c r="E132" s="235" t="s">
        <v>1</v>
      </c>
      <c r="F132" s="236" t="s">
        <v>1776</v>
      </c>
      <c r="G132" s="233"/>
      <c r="H132" s="235" t="s">
        <v>1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156</v>
      </c>
      <c r="AU132" s="242" t="s">
        <v>84</v>
      </c>
      <c r="AV132" s="13" t="s">
        <v>82</v>
      </c>
      <c r="AW132" s="13" t="s">
        <v>30</v>
      </c>
      <c r="AX132" s="13" t="s">
        <v>74</v>
      </c>
      <c r="AY132" s="242" t="s">
        <v>146</v>
      </c>
    </row>
    <row r="133" s="13" customFormat="1">
      <c r="A133" s="13"/>
      <c r="B133" s="232"/>
      <c r="C133" s="233"/>
      <c r="D133" s="234" t="s">
        <v>156</v>
      </c>
      <c r="E133" s="235" t="s">
        <v>1</v>
      </c>
      <c r="F133" s="236" t="s">
        <v>1777</v>
      </c>
      <c r="G133" s="233"/>
      <c r="H133" s="235" t="s">
        <v>1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156</v>
      </c>
      <c r="AU133" s="242" t="s">
        <v>84</v>
      </c>
      <c r="AV133" s="13" t="s">
        <v>82</v>
      </c>
      <c r="AW133" s="13" t="s">
        <v>30</v>
      </c>
      <c r="AX133" s="13" t="s">
        <v>74</v>
      </c>
      <c r="AY133" s="242" t="s">
        <v>146</v>
      </c>
    </row>
    <row r="134" s="13" customFormat="1">
      <c r="A134" s="13"/>
      <c r="B134" s="232"/>
      <c r="C134" s="233"/>
      <c r="D134" s="234" t="s">
        <v>156</v>
      </c>
      <c r="E134" s="235" t="s">
        <v>1</v>
      </c>
      <c r="F134" s="236" t="s">
        <v>1778</v>
      </c>
      <c r="G134" s="233"/>
      <c r="H134" s="235" t="s">
        <v>1</v>
      </c>
      <c r="I134" s="237"/>
      <c r="J134" s="233"/>
      <c r="K134" s="233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156</v>
      </c>
      <c r="AU134" s="242" t="s">
        <v>84</v>
      </c>
      <c r="AV134" s="13" t="s">
        <v>82</v>
      </c>
      <c r="AW134" s="13" t="s">
        <v>30</v>
      </c>
      <c r="AX134" s="13" t="s">
        <v>74</v>
      </c>
      <c r="AY134" s="242" t="s">
        <v>146</v>
      </c>
    </row>
    <row r="135" s="13" customFormat="1">
      <c r="A135" s="13"/>
      <c r="B135" s="232"/>
      <c r="C135" s="233"/>
      <c r="D135" s="234" t="s">
        <v>156</v>
      </c>
      <c r="E135" s="235" t="s">
        <v>1</v>
      </c>
      <c r="F135" s="236" t="s">
        <v>1779</v>
      </c>
      <c r="G135" s="233"/>
      <c r="H135" s="235" t="s">
        <v>1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156</v>
      </c>
      <c r="AU135" s="242" t="s">
        <v>84</v>
      </c>
      <c r="AV135" s="13" t="s">
        <v>82</v>
      </c>
      <c r="AW135" s="13" t="s">
        <v>30</v>
      </c>
      <c r="AX135" s="13" t="s">
        <v>74</v>
      </c>
      <c r="AY135" s="242" t="s">
        <v>146</v>
      </c>
    </row>
    <row r="136" s="13" customFormat="1">
      <c r="A136" s="13"/>
      <c r="B136" s="232"/>
      <c r="C136" s="233"/>
      <c r="D136" s="234" t="s">
        <v>156</v>
      </c>
      <c r="E136" s="235" t="s">
        <v>1</v>
      </c>
      <c r="F136" s="236" t="s">
        <v>1780</v>
      </c>
      <c r="G136" s="233"/>
      <c r="H136" s="235" t="s">
        <v>1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156</v>
      </c>
      <c r="AU136" s="242" t="s">
        <v>84</v>
      </c>
      <c r="AV136" s="13" t="s">
        <v>82</v>
      </c>
      <c r="AW136" s="13" t="s">
        <v>30</v>
      </c>
      <c r="AX136" s="13" t="s">
        <v>74</v>
      </c>
      <c r="AY136" s="242" t="s">
        <v>146</v>
      </c>
    </row>
    <row r="137" s="13" customFormat="1">
      <c r="A137" s="13"/>
      <c r="B137" s="232"/>
      <c r="C137" s="233"/>
      <c r="D137" s="234" t="s">
        <v>156</v>
      </c>
      <c r="E137" s="235" t="s">
        <v>1</v>
      </c>
      <c r="F137" s="236" t="s">
        <v>1781</v>
      </c>
      <c r="G137" s="233"/>
      <c r="H137" s="235" t="s">
        <v>1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156</v>
      </c>
      <c r="AU137" s="242" t="s">
        <v>84</v>
      </c>
      <c r="AV137" s="13" t="s">
        <v>82</v>
      </c>
      <c r="AW137" s="13" t="s">
        <v>30</v>
      </c>
      <c r="AX137" s="13" t="s">
        <v>74</v>
      </c>
      <c r="AY137" s="242" t="s">
        <v>146</v>
      </c>
    </row>
    <row r="138" s="14" customFormat="1">
      <c r="A138" s="14"/>
      <c r="B138" s="243"/>
      <c r="C138" s="244"/>
      <c r="D138" s="234" t="s">
        <v>156</v>
      </c>
      <c r="E138" s="245" t="s">
        <v>1</v>
      </c>
      <c r="F138" s="246" t="s">
        <v>350</v>
      </c>
      <c r="G138" s="244"/>
      <c r="H138" s="247">
        <v>1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156</v>
      </c>
      <c r="AU138" s="253" t="s">
        <v>84</v>
      </c>
      <c r="AV138" s="14" t="s">
        <v>84</v>
      </c>
      <c r="AW138" s="14" t="s">
        <v>30</v>
      </c>
      <c r="AX138" s="14" t="s">
        <v>74</v>
      </c>
      <c r="AY138" s="253" t="s">
        <v>146</v>
      </c>
    </row>
    <row r="139" s="15" customFormat="1">
      <c r="A139" s="15"/>
      <c r="B139" s="254"/>
      <c r="C139" s="255"/>
      <c r="D139" s="234" t="s">
        <v>156</v>
      </c>
      <c r="E139" s="256" t="s">
        <v>1</v>
      </c>
      <c r="F139" s="257" t="s">
        <v>160</v>
      </c>
      <c r="G139" s="255"/>
      <c r="H139" s="258">
        <v>1</v>
      </c>
      <c r="I139" s="259"/>
      <c r="J139" s="255"/>
      <c r="K139" s="255"/>
      <c r="L139" s="260"/>
      <c r="M139" s="261"/>
      <c r="N139" s="262"/>
      <c r="O139" s="262"/>
      <c r="P139" s="262"/>
      <c r="Q139" s="262"/>
      <c r="R139" s="262"/>
      <c r="S139" s="262"/>
      <c r="T139" s="263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4" t="s">
        <v>156</v>
      </c>
      <c r="AU139" s="264" t="s">
        <v>84</v>
      </c>
      <c r="AV139" s="15" t="s">
        <v>152</v>
      </c>
      <c r="AW139" s="15" t="s">
        <v>30</v>
      </c>
      <c r="AX139" s="15" t="s">
        <v>82</v>
      </c>
      <c r="AY139" s="264" t="s">
        <v>146</v>
      </c>
    </row>
    <row r="140" s="2" customFormat="1" ht="16.5" customHeight="1">
      <c r="A140" s="39"/>
      <c r="B140" s="40"/>
      <c r="C140" s="219" t="s">
        <v>161</v>
      </c>
      <c r="D140" s="219" t="s">
        <v>148</v>
      </c>
      <c r="E140" s="220" t="s">
        <v>1782</v>
      </c>
      <c r="F140" s="221" t="s">
        <v>1783</v>
      </c>
      <c r="G140" s="222" t="s">
        <v>197</v>
      </c>
      <c r="H140" s="223">
        <v>1</v>
      </c>
      <c r="I140" s="224"/>
      <c r="J140" s="225">
        <f>ROUND(I140*H140,2)</f>
        <v>0</v>
      </c>
      <c r="K140" s="221" t="s">
        <v>33</v>
      </c>
      <c r="L140" s="45"/>
      <c r="M140" s="226" t="s">
        <v>1</v>
      </c>
      <c r="N140" s="227" t="s">
        <v>39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152</v>
      </c>
      <c r="AT140" s="230" t="s">
        <v>148</v>
      </c>
      <c r="AU140" s="230" t="s">
        <v>84</v>
      </c>
      <c r="AY140" s="18" t="s">
        <v>146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82</v>
      </c>
      <c r="BK140" s="231">
        <f>ROUND(I140*H140,2)</f>
        <v>0</v>
      </c>
      <c r="BL140" s="18" t="s">
        <v>152</v>
      </c>
      <c r="BM140" s="230" t="s">
        <v>164</v>
      </c>
    </row>
    <row r="141" s="13" customFormat="1">
      <c r="A141" s="13"/>
      <c r="B141" s="232"/>
      <c r="C141" s="233"/>
      <c r="D141" s="234" t="s">
        <v>156</v>
      </c>
      <c r="E141" s="235" t="s">
        <v>1</v>
      </c>
      <c r="F141" s="236" t="s">
        <v>1784</v>
      </c>
      <c r="G141" s="233"/>
      <c r="H141" s="235" t="s">
        <v>1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156</v>
      </c>
      <c r="AU141" s="242" t="s">
        <v>84</v>
      </c>
      <c r="AV141" s="13" t="s">
        <v>82</v>
      </c>
      <c r="AW141" s="13" t="s">
        <v>30</v>
      </c>
      <c r="AX141" s="13" t="s">
        <v>74</v>
      </c>
      <c r="AY141" s="242" t="s">
        <v>146</v>
      </c>
    </row>
    <row r="142" s="13" customFormat="1">
      <c r="A142" s="13"/>
      <c r="B142" s="232"/>
      <c r="C142" s="233"/>
      <c r="D142" s="234" t="s">
        <v>156</v>
      </c>
      <c r="E142" s="235" t="s">
        <v>1</v>
      </c>
      <c r="F142" s="236" t="s">
        <v>1785</v>
      </c>
      <c r="G142" s="233"/>
      <c r="H142" s="235" t="s">
        <v>1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156</v>
      </c>
      <c r="AU142" s="242" t="s">
        <v>84</v>
      </c>
      <c r="AV142" s="13" t="s">
        <v>82</v>
      </c>
      <c r="AW142" s="13" t="s">
        <v>30</v>
      </c>
      <c r="AX142" s="13" t="s">
        <v>74</v>
      </c>
      <c r="AY142" s="242" t="s">
        <v>146</v>
      </c>
    </row>
    <row r="143" s="13" customFormat="1">
      <c r="A143" s="13"/>
      <c r="B143" s="232"/>
      <c r="C143" s="233"/>
      <c r="D143" s="234" t="s">
        <v>156</v>
      </c>
      <c r="E143" s="235" t="s">
        <v>1</v>
      </c>
      <c r="F143" s="236" t="s">
        <v>1786</v>
      </c>
      <c r="G143" s="233"/>
      <c r="H143" s="235" t="s">
        <v>1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156</v>
      </c>
      <c r="AU143" s="242" t="s">
        <v>84</v>
      </c>
      <c r="AV143" s="13" t="s">
        <v>82</v>
      </c>
      <c r="AW143" s="13" t="s">
        <v>30</v>
      </c>
      <c r="AX143" s="13" t="s">
        <v>74</v>
      </c>
      <c r="AY143" s="242" t="s">
        <v>146</v>
      </c>
    </row>
    <row r="144" s="13" customFormat="1">
      <c r="A144" s="13"/>
      <c r="B144" s="232"/>
      <c r="C144" s="233"/>
      <c r="D144" s="234" t="s">
        <v>156</v>
      </c>
      <c r="E144" s="235" t="s">
        <v>1</v>
      </c>
      <c r="F144" s="236" t="s">
        <v>1787</v>
      </c>
      <c r="G144" s="233"/>
      <c r="H144" s="235" t="s">
        <v>1</v>
      </c>
      <c r="I144" s="237"/>
      <c r="J144" s="233"/>
      <c r="K144" s="233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156</v>
      </c>
      <c r="AU144" s="242" t="s">
        <v>84</v>
      </c>
      <c r="AV144" s="13" t="s">
        <v>82</v>
      </c>
      <c r="AW144" s="13" t="s">
        <v>30</v>
      </c>
      <c r="AX144" s="13" t="s">
        <v>74</v>
      </c>
      <c r="AY144" s="242" t="s">
        <v>146</v>
      </c>
    </row>
    <row r="145" s="14" customFormat="1">
      <c r="A145" s="14"/>
      <c r="B145" s="243"/>
      <c r="C145" s="244"/>
      <c r="D145" s="234" t="s">
        <v>156</v>
      </c>
      <c r="E145" s="245" t="s">
        <v>1</v>
      </c>
      <c r="F145" s="246" t="s">
        <v>1788</v>
      </c>
      <c r="G145" s="244"/>
      <c r="H145" s="247">
        <v>1</v>
      </c>
      <c r="I145" s="248"/>
      <c r="J145" s="244"/>
      <c r="K145" s="244"/>
      <c r="L145" s="249"/>
      <c r="M145" s="250"/>
      <c r="N145" s="251"/>
      <c r="O145" s="251"/>
      <c r="P145" s="251"/>
      <c r="Q145" s="251"/>
      <c r="R145" s="251"/>
      <c r="S145" s="251"/>
      <c r="T145" s="25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3" t="s">
        <v>156</v>
      </c>
      <c r="AU145" s="253" t="s">
        <v>84</v>
      </c>
      <c r="AV145" s="14" t="s">
        <v>84</v>
      </c>
      <c r="AW145" s="14" t="s">
        <v>30</v>
      </c>
      <c r="AX145" s="14" t="s">
        <v>74</v>
      </c>
      <c r="AY145" s="253" t="s">
        <v>146</v>
      </c>
    </row>
    <row r="146" s="15" customFormat="1">
      <c r="A146" s="15"/>
      <c r="B146" s="254"/>
      <c r="C146" s="255"/>
      <c r="D146" s="234" t="s">
        <v>156</v>
      </c>
      <c r="E146" s="256" t="s">
        <v>1</v>
      </c>
      <c r="F146" s="257" t="s">
        <v>160</v>
      </c>
      <c r="G146" s="255"/>
      <c r="H146" s="258">
        <v>1</v>
      </c>
      <c r="I146" s="259"/>
      <c r="J146" s="255"/>
      <c r="K146" s="255"/>
      <c r="L146" s="260"/>
      <c r="M146" s="261"/>
      <c r="N146" s="262"/>
      <c r="O146" s="262"/>
      <c r="P146" s="262"/>
      <c r="Q146" s="262"/>
      <c r="R146" s="262"/>
      <c r="S146" s="262"/>
      <c r="T146" s="263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4" t="s">
        <v>156</v>
      </c>
      <c r="AU146" s="264" t="s">
        <v>84</v>
      </c>
      <c r="AV146" s="15" t="s">
        <v>152</v>
      </c>
      <c r="AW146" s="15" t="s">
        <v>30</v>
      </c>
      <c r="AX146" s="15" t="s">
        <v>82</v>
      </c>
      <c r="AY146" s="264" t="s">
        <v>146</v>
      </c>
    </row>
    <row r="147" s="12" customFormat="1" ht="22.8" customHeight="1">
      <c r="A147" s="12"/>
      <c r="B147" s="203"/>
      <c r="C147" s="204"/>
      <c r="D147" s="205" t="s">
        <v>73</v>
      </c>
      <c r="E147" s="217" t="s">
        <v>1789</v>
      </c>
      <c r="F147" s="217" t="s">
        <v>1790</v>
      </c>
      <c r="G147" s="204"/>
      <c r="H147" s="204"/>
      <c r="I147" s="207"/>
      <c r="J147" s="218">
        <f>BK147</f>
        <v>0</v>
      </c>
      <c r="K147" s="204"/>
      <c r="L147" s="209"/>
      <c r="M147" s="210"/>
      <c r="N147" s="211"/>
      <c r="O147" s="211"/>
      <c r="P147" s="212">
        <f>SUM(P148:P151)</f>
        <v>0</v>
      </c>
      <c r="Q147" s="211"/>
      <c r="R147" s="212">
        <f>SUM(R148:R151)</f>
        <v>0</v>
      </c>
      <c r="S147" s="211"/>
      <c r="T147" s="213">
        <f>SUM(T148:T151)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4" t="s">
        <v>82</v>
      </c>
      <c r="AT147" s="215" t="s">
        <v>73</v>
      </c>
      <c r="AU147" s="215" t="s">
        <v>82</v>
      </c>
      <c r="AY147" s="214" t="s">
        <v>146</v>
      </c>
      <c r="BK147" s="216">
        <f>SUM(BK148:BK151)</f>
        <v>0</v>
      </c>
    </row>
    <row r="148" s="2" customFormat="1" ht="44.25" customHeight="1">
      <c r="A148" s="39"/>
      <c r="B148" s="40"/>
      <c r="C148" s="219" t="s">
        <v>152</v>
      </c>
      <c r="D148" s="219" t="s">
        <v>148</v>
      </c>
      <c r="E148" s="220" t="s">
        <v>1791</v>
      </c>
      <c r="F148" s="221" t="s">
        <v>1792</v>
      </c>
      <c r="G148" s="222" t="s">
        <v>1770</v>
      </c>
      <c r="H148" s="223">
        <v>1</v>
      </c>
      <c r="I148" s="224"/>
      <c r="J148" s="225">
        <f>ROUND(I148*H148,2)</f>
        <v>0</v>
      </c>
      <c r="K148" s="221" t="s">
        <v>1</v>
      </c>
      <c r="L148" s="45"/>
      <c r="M148" s="226" t="s">
        <v>1</v>
      </c>
      <c r="N148" s="227" t="s">
        <v>39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152</v>
      </c>
      <c r="AT148" s="230" t="s">
        <v>148</v>
      </c>
      <c r="AU148" s="230" t="s">
        <v>84</v>
      </c>
      <c r="AY148" s="18" t="s">
        <v>146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82</v>
      </c>
      <c r="BK148" s="231">
        <f>ROUND(I148*H148,2)</f>
        <v>0</v>
      </c>
      <c r="BL148" s="18" t="s">
        <v>152</v>
      </c>
      <c r="BM148" s="230" t="s">
        <v>170</v>
      </c>
    </row>
    <row r="149" s="2" customFormat="1" ht="33" customHeight="1">
      <c r="A149" s="39"/>
      <c r="B149" s="40"/>
      <c r="C149" s="219" t="s">
        <v>173</v>
      </c>
      <c r="D149" s="219" t="s">
        <v>148</v>
      </c>
      <c r="E149" s="220" t="s">
        <v>1793</v>
      </c>
      <c r="F149" s="221" t="s">
        <v>1794</v>
      </c>
      <c r="G149" s="222" t="s">
        <v>1770</v>
      </c>
      <c r="H149" s="223">
        <v>1</v>
      </c>
      <c r="I149" s="224"/>
      <c r="J149" s="225">
        <f>ROUND(I149*H149,2)</f>
        <v>0</v>
      </c>
      <c r="K149" s="221" t="s">
        <v>1</v>
      </c>
      <c r="L149" s="45"/>
      <c r="M149" s="226" t="s">
        <v>1</v>
      </c>
      <c r="N149" s="227" t="s">
        <v>39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152</v>
      </c>
      <c r="AT149" s="230" t="s">
        <v>148</v>
      </c>
      <c r="AU149" s="230" t="s">
        <v>84</v>
      </c>
      <c r="AY149" s="18" t="s">
        <v>146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82</v>
      </c>
      <c r="BK149" s="231">
        <f>ROUND(I149*H149,2)</f>
        <v>0</v>
      </c>
      <c r="BL149" s="18" t="s">
        <v>152</v>
      </c>
      <c r="BM149" s="230" t="s">
        <v>176</v>
      </c>
    </row>
    <row r="150" s="2" customFormat="1" ht="55.5" customHeight="1">
      <c r="A150" s="39"/>
      <c r="B150" s="40"/>
      <c r="C150" s="219" t="s">
        <v>164</v>
      </c>
      <c r="D150" s="219" t="s">
        <v>148</v>
      </c>
      <c r="E150" s="220" t="s">
        <v>1795</v>
      </c>
      <c r="F150" s="221" t="s">
        <v>1796</v>
      </c>
      <c r="G150" s="222" t="s">
        <v>1770</v>
      </c>
      <c r="H150" s="223">
        <v>1</v>
      </c>
      <c r="I150" s="224"/>
      <c r="J150" s="225">
        <f>ROUND(I150*H150,2)</f>
        <v>0</v>
      </c>
      <c r="K150" s="221" t="s">
        <v>1</v>
      </c>
      <c r="L150" s="45"/>
      <c r="M150" s="226" t="s">
        <v>1</v>
      </c>
      <c r="N150" s="227" t="s">
        <v>39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152</v>
      </c>
      <c r="AT150" s="230" t="s">
        <v>148</v>
      </c>
      <c r="AU150" s="230" t="s">
        <v>84</v>
      </c>
      <c r="AY150" s="18" t="s">
        <v>146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82</v>
      </c>
      <c r="BK150" s="231">
        <f>ROUND(I150*H150,2)</f>
        <v>0</v>
      </c>
      <c r="BL150" s="18" t="s">
        <v>152</v>
      </c>
      <c r="BM150" s="230" t="s">
        <v>180</v>
      </c>
    </row>
    <row r="151" s="2" customFormat="1" ht="44.25" customHeight="1">
      <c r="A151" s="39"/>
      <c r="B151" s="40"/>
      <c r="C151" s="219" t="s">
        <v>182</v>
      </c>
      <c r="D151" s="219" t="s">
        <v>148</v>
      </c>
      <c r="E151" s="220" t="s">
        <v>1797</v>
      </c>
      <c r="F151" s="221" t="s">
        <v>1798</v>
      </c>
      <c r="G151" s="222" t="s">
        <v>1770</v>
      </c>
      <c r="H151" s="223">
        <v>1</v>
      </c>
      <c r="I151" s="224"/>
      <c r="J151" s="225">
        <f>ROUND(I151*H151,2)</f>
        <v>0</v>
      </c>
      <c r="K151" s="221" t="s">
        <v>1</v>
      </c>
      <c r="L151" s="45"/>
      <c r="M151" s="226" t="s">
        <v>1</v>
      </c>
      <c r="N151" s="227" t="s">
        <v>39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152</v>
      </c>
      <c r="AT151" s="230" t="s">
        <v>148</v>
      </c>
      <c r="AU151" s="230" t="s">
        <v>84</v>
      </c>
      <c r="AY151" s="18" t="s">
        <v>146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82</v>
      </c>
      <c r="BK151" s="231">
        <f>ROUND(I151*H151,2)</f>
        <v>0</v>
      </c>
      <c r="BL151" s="18" t="s">
        <v>152</v>
      </c>
      <c r="BM151" s="230" t="s">
        <v>186</v>
      </c>
    </row>
    <row r="152" s="12" customFormat="1" ht="25.92" customHeight="1">
      <c r="A152" s="12"/>
      <c r="B152" s="203"/>
      <c r="C152" s="204"/>
      <c r="D152" s="205" t="s">
        <v>73</v>
      </c>
      <c r="E152" s="206" t="s">
        <v>1799</v>
      </c>
      <c r="F152" s="206" t="s">
        <v>1800</v>
      </c>
      <c r="G152" s="204"/>
      <c r="H152" s="204"/>
      <c r="I152" s="207"/>
      <c r="J152" s="208">
        <f>BK152</f>
        <v>0</v>
      </c>
      <c r="K152" s="204"/>
      <c r="L152" s="209"/>
      <c r="M152" s="210"/>
      <c r="N152" s="211"/>
      <c r="O152" s="211"/>
      <c r="P152" s="212">
        <f>SUM(P153:P154)</f>
        <v>0</v>
      </c>
      <c r="Q152" s="211"/>
      <c r="R152" s="212">
        <f>SUM(R153:R154)</f>
        <v>0</v>
      </c>
      <c r="S152" s="211"/>
      <c r="T152" s="213">
        <f>SUM(T153:T154)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4" t="s">
        <v>152</v>
      </c>
      <c r="AT152" s="215" t="s">
        <v>73</v>
      </c>
      <c r="AU152" s="215" t="s">
        <v>74</v>
      </c>
      <c r="AY152" s="214" t="s">
        <v>146</v>
      </c>
      <c r="BK152" s="216">
        <f>SUM(BK153:BK154)</f>
        <v>0</v>
      </c>
    </row>
    <row r="153" s="2" customFormat="1" ht="24.15" customHeight="1">
      <c r="A153" s="39"/>
      <c r="B153" s="40"/>
      <c r="C153" s="219" t="s">
        <v>170</v>
      </c>
      <c r="D153" s="219" t="s">
        <v>148</v>
      </c>
      <c r="E153" s="220" t="s">
        <v>1801</v>
      </c>
      <c r="F153" s="221" t="s">
        <v>1802</v>
      </c>
      <c r="G153" s="222" t="s">
        <v>513</v>
      </c>
      <c r="H153" s="223">
        <v>80</v>
      </c>
      <c r="I153" s="224"/>
      <c r="J153" s="225">
        <f>ROUND(I153*H153,2)</f>
        <v>0</v>
      </c>
      <c r="K153" s="221" t="s">
        <v>1</v>
      </c>
      <c r="L153" s="45"/>
      <c r="M153" s="226" t="s">
        <v>1</v>
      </c>
      <c r="N153" s="227" t="s">
        <v>39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1803</v>
      </c>
      <c r="AT153" s="230" t="s">
        <v>148</v>
      </c>
      <c r="AU153" s="230" t="s">
        <v>82</v>
      </c>
      <c r="AY153" s="18" t="s">
        <v>146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82</v>
      </c>
      <c r="BK153" s="231">
        <f>ROUND(I153*H153,2)</f>
        <v>0</v>
      </c>
      <c r="BL153" s="18" t="s">
        <v>1803</v>
      </c>
      <c r="BM153" s="230" t="s">
        <v>190</v>
      </c>
    </row>
    <row r="154" s="2" customFormat="1" ht="24.15" customHeight="1">
      <c r="A154" s="39"/>
      <c r="B154" s="40"/>
      <c r="C154" s="219" t="s">
        <v>194</v>
      </c>
      <c r="D154" s="219" t="s">
        <v>148</v>
      </c>
      <c r="E154" s="220" t="s">
        <v>1804</v>
      </c>
      <c r="F154" s="221" t="s">
        <v>1805</v>
      </c>
      <c r="G154" s="222" t="s">
        <v>513</v>
      </c>
      <c r="H154" s="223">
        <v>80</v>
      </c>
      <c r="I154" s="224"/>
      <c r="J154" s="225">
        <f>ROUND(I154*H154,2)</f>
        <v>0</v>
      </c>
      <c r="K154" s="221" t="s">
        <v>1</v>
      </c>
      <c r="L154" s="45"/>
      <c r="M154" s="275" t="s">
        <v>1</v>
      </c>
      <c r="N154" s="276" t="s">
        <v>39</v>
      </c>
      <c r="O154" s="277"/>
      <c r="P154" s="278">
        <f>O154*H154</f>
        <v>0</v>
      </c>
      <c r="Q154" s="278">
        <v>0</v>
      </c>
      <c r="R154" s="278">
        <f>Q154*H154</f>
        <v>0</v>
      </c>
      <c r="S154" s="278">
        <v>0</v>
      </c>
      <c r="T154" s="27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1803</v>
      </c>
      <c r="AT154" s="230" t="s">
        <v>148</v>
      </c>
      <c r="AU154" s="230" t="s">
        <v>82</v>
      </c>
      <c r="AY154" s="18" t="s">
        <v>146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82</v>
      </c>
      <c r="BK154" s="231">
        <f>ROUND(I154*H154,2)</f>
        <v>0</v>
      </c>
      <c r="BL154" s="18" t="s">
        <v>1803</v>
      </c>
      <c r="BM154" s="230" t="s">
        <v>198</v>
      </c>
    </row>
    <row r="155" s="2" customFormat="1" ht="6.96" customHeight="1">
      <c r="A155" s="39"/>
      <c r="B155" s="67"/>
      <c r="C155" s="68"/>
      <c r="D155" s="68"/>
      <c r="E155" s="68"/>
      <c r="F155" s="68"/>
      <c r="G155" s="68"/>
      <c r="H155" s="68"/>
      <c r="I155" s="68"/>
      <c r="J155" s="68"/>
      <c r="K155" s="68"/>
      <c r="L155" s="45"/>
      <c r="M155" s="39"/>
      <c r="O155" s="39"/>
      <c r="P155" s="39"/>
      <c r="Q155" s="39"/>
      <c r="R155" s="39"/>
      <c r="S155" s="39"/>
      <c r="T155" s="39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</row>
  </sheetData>
  <sheetProtection sheet="1" autoFilter="0" formatColumns="0" formatRows="0" objects="1" scenarios="1" spinCount="100000" saltValue="RySt0jQBE5eS/F0NEdnilLOHpKZ2oX8yFtmpYC4yg3mAXziJF3V7ocdJDoOAqcnNegeAU5A87MidrlqBXqKu/g==" hashValue="3dfv+C280goP38Xz8LcfIMMt7F8zhsLKxXs1y4YTkB62w9EJrC5tIdcCrU9O0VdTTbvy1A0z1conV26D8FSweg==" algorithmName="SHA-512" password="CC35"/>
  <autoFilter ref="C120:K154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Křemínský Petr, Ing.</dc:creator>
  <cp:lastModifiedBy>Křemínský Petr, Ing.</cp:lastModifiedBy>
  <dcterms:created xsi:type="dcterms:W3CDTF">2023-04-21T08:22:59Z</dcterms:created>
  <dcterms:modified xsi:type="dcterms:W3CDTF">2023-04-21T08:23:12Z</dcterms:modified>
</cp:coreProperties>
</file>